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90" windowWidth="28530" windowHeight="10245"/>
  </bookViews>
  <sheets>
    <sheet name="Rekapitulace stavby" sheetId="1" r:id="rId1"/>
    <sheet name="01 - Elektronické zabezpe..." sheetId="2" r:id="rId2"/>
    <sheet name="02 - DIO pro vjezd z ulic..." sheetId="3" r:id="rId3"/>
    <sheet name="03 - DIO pro vjezd z ulic..." sheetId="4" r:id="rId4"/>
    <sheet name="04 - Rektifikace oblouku ..." sheetId="5" r:id="rId5"/>
    <sheet name="05 - Vedlejší a ostatní n..." sheetId="6" r:id="rId6"/>
    <sheet name="Pokyny pro vyplnění" sheetId="7" r:id="rId7"/>
  </sheets>
  <definedNames>
    <definedName name="_xlnm._FilterDatabase" localSheetId="1" hidden="1">'01 - Elektronické zabezpe...'!$C$80:$K$86</definedName>
    <definedName name="_xlnm._FilterDatabase" localSheetId="2" hidden="1">'02 - DIO pro vjezd z ulic...'!$C$80:$K$84</definedName>
    <definedName name="_xlnm._FilterDatabase" localSheetId="3" hidden="1">'03 - DIO pro vjezd z ulic...'!$C$80:$K$84</definedName>
    <definedName name="_xlnm._FilterDatabase" localSheetId="4" hidden="1">'04 - Rektifikace oblouku ...'!$C$83:$K$190</definedName>
    <definedName name="_xlnm._FilterDatabase" localSheetId="5" hidden="1">'05 - Vedlejší a ostatní n...'!$C$79:$K$83</definedName>
    <definedName name="_xlnm.Print_Titles" localSheetId="1">'01 - Elektronické zabezpe...'!$80:$80</definedName>
    <definedName name="_xlnm.Print_Titles" localSheetId="2">'02 - DIO pro vjezd z ulic...'!$80:$80</definedName>
    <definedName name="_xlnm.Print_Titles" localSheetId="3">'03 - DIO pro vjezd z ulic...'!$80:$80</definedName>
    <definedName name="_xlnm.Print_Titles" localSheetId="4">'04 - Rektifikace oblouku ...'!$83:$83</definedName>
    <definedName name="_xlnm.Print_Titles" localSheetId="5">'05 - Vedlejší a ostatní n...'!$79:$79</definedName>
    <definedName name="_xlnm.Print_Titles" localSheetId="0">'Rekapitulace stavby'!$52:$52</definedName>
    <definedName name="_xlnm.Print_Area" localSheetId="1">'01 - Elektronické zabezpe...'!$C$4:$J$39,'01 - Elektronické zabezpe...'!$C$45:$J$62,'01 - Elektronické zabezpe...'!$C$68:$K$86</definedName>
    <definedName name="_xlnm.Print_Area" localSheetId="2">'02 - DIO pro vjezd z ulic...'!$C$4:$J$39,'02 - DIO pro vjezd z ulic...'!$C$45:$J$62,'02 - DIO pro vjezd z ulic...'!$C$68:$K$84</definedName>
    <definedName name="_xlnm.Print_Area" localSheetId="3">'03 - DIO pro vjezd z ulic...'!$C$4:$J$39,'03 - DIO pro vjezd z ulic...'!$C$45:$J$62,'03 - DIO pro vjezd z ulic...'!$C$68:$K$84</definedName>
    <definedName name="_xlnm.Print_Area" localSheetId="4">'04 - Rektifikace oblouku ...'!$C$4:$J$39,'04 - Rektifikace oblouku ...'!$C$45:$J$65,'04 - Rektifikace oblouku ...'!$C$71:$K$190</definedName>
    <definedName name="_xlnm.Print_Area" localSheetId="5">'05 - Vedlejší a ostatní n...'!$C$4:$J$39,'05 - Vedlejší a ostatní n...'!$C$45:$J$61,'05 - Vedlejší a ostatní n...'!$C$67:$K$83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24519"/>
</workbook>
</file>

<file path=xl/calcChain.xml><?xml version="1.0" encoding="utf-8"?>
<calcChain xmlns="http://schemas.openxmlformats.org/spreadsheetml/2006/main">
  <c r="J37" i="6"/>
  <c r="J36"/>
  <c r="AY59" i="1" s="1"/>
  <c r="J35" i="6"/>
  <c r="AX59" i="1" s="1"/>
  <c r="BI82" i="6"/>
  <c r="F37" s="1"/>
  <c r="BD59" i="1" s="1"/>
  <c r="BH82" i="6"/>
  <c r="BG82"/>
  <c r="BF82"/>
  <c r="T82"/>
  <c r="T81" s="1"/>
  <c r="T80" s="1"/>
  <c r="R82"/>
  <c r="R81"/>
  <c r="R80" s="1"/>
  <c r="P82"/>
  <c r="P81" s="1"/>
  <c r="P80" s="1"/>
  <c r="AU59" i="1" s="1"/>
  <c r="J76" i="6"/>
  <c r="F74"/>
  <c r="E72"/>
  <c r="J54"/>
  <c r="F52"/>
  <c r="E50"/>
  <c r="J24"/>
  <c r="E24"/>
  <c r="J55" s="1"/>
  <c r="J23"/>
  <c r="J18"/>
  <c r="E18"/>
  <c r="F77" s="1"/>
  <c r="J17"/>
  <c r="J15"/>
  <c r="E15"/>
  <c r="F54" s="1"/>
  <c r="J14"/>
  <c r="J12"/>
  <c r="J74" s="1"/>
  <c r="E7"/>
  <c r="E70" s="1"/>
  <c r="J37" i="5"/>
  <c r="J36"/>
  <c r="AY58" i="1" s="1"/>
  <c r="J35" i="5"/>
  <c r="AX58" i="1"/>
  <c r="BI188" i="5"/>
  <c r="BH188"/>
  <c r="BG188"/>
  <c r="BF188"/>
  <c r="T188"/>
  <c r="T187" s="1"/>
  <c r="R188"/>
  <c r="R187"/>
  <c r="P188"/>
  <c r="P187" s="1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81"/>
  <c r="J17"/>
  <c r="J15"/>
  <c r="E15"/>
  <c r="F54"/>
  <c r="J14"/>
  <c r="J12"/>
  <c r="J52" s="1"/>
  <c r="E7"/>
  <c r="E74" s="1"/>
  <c r="J37" i="4"/>
  <c r="J36"/>
  <c r="AY57" i="1"/>
  <c r="J35" i="4"/>
  <c r="AX57" i="1" s="1"/>
  <c r="BI84" i="4"/>
  <c r="BH84"/>
  <c r="BG84"/>
  <c r="BF84"/>
  <c r="T84"/>
  <c r="T83"/>
  <c r="T82" s="1"/>
  <c r="T81" s="1"/>
  <c r="R84"/>
  <c r="R83"/>
  <c r="R82" s="1"/>
  <c r="R81" s="1"/>
  <c r="P84"/>
  <c r="P83"/>
  <c r="P82" s="1"/>
  <c r="P81" s="1"/>
  <c r="AU57" i="1" s="1"/>
  <c r="J77" i="4"/>
  <c r="F75"/>
  <c r="E73"/>
  <c r="J54"/>
  <c r="F52"/>
  <c r="E50"/>
  <c r="J24"/>
  <c r="E24"/>
  <c r="J55"/>
  <c r="J23"/>
  <c r="J18"/>
  <c r="E18"/>
  <c r="F78"/>
  <c r="J17"/>
  <c r="J15"/>
  <c r="E15"/>
  <c r="F77"/>
  <c r="J14"/>
  <c r="J12"/>
  <c r="J52" s="1"/>
  <c r="E7"/>
  <c r="E71" s="1"/>
  <c r="J37" i="3"/>
  <c r="J36"/>
  <c r="AY56" i="1"/>
  <c r="J35" i="3"/>
  <c r="AX56" i="1" s="1"/>
  <c r="BI84" i="3"/>
  <c r="BH84"/>
  <c r="BG84"/>
  <c r="BF84"/>
  <c r="T84"/>
  <c r="T83"/>
  <c r="T82" s="1"/>
  <c r="T81" s="1"/>
  <c r="R84"/>
  <c r="R83"/>
  <c r="R82" s="1"/>
  <c r="R81" s="1"/>
  <c r="P84"/>
  <c r="P83"/>
  <c r="P82" s="1"/>
  <c r="P81" s="1"/>
  <c r="AU56" i="1" s="1"/>
  <c r="J77" i="3"/>
  <c r="F75"/>
  <c r="E73"/>
  <c r="J54"/>
  <c r="F52"/>
  <c r="E50"/>
  <c r="J24"/>
  <c r="E24"/>
  <c r="J55"/>
  <c r="J23"/>
  <c r="J18"/>
  <c r="E18"/>
  <c r="F55"/>
  <c r="J17"/>
  <c r="J15"/>
  <c r="E15"/>
  <c r="F77"/>
  <c r="J14"/>
  <c r="J12"/>
  <c r="J75" s="1"/>
  <c r="E7"/>
  <c r="E71" s="1"/>
  <c r="J37" i="2"/>
  <c r="J36"/>
  <c r="AY55" i="1"/>
  <c r="J35" i="2"/>
  <c r="AX55" i="1" s="1"/>
  <c r="BI84" i="2"/>
  <c r="BH84"/>
  <c r="BG84"/>
  <c r="F35" s="1"/>
  <c r="BB55" i="1" s="1"/>
  <c r="BF84" i="2"/>
  <c r="T84"/>
  <c r="T83"/>
  <c r="T82" s="1"/>
  <c r="T81" s="1"/>
  <c r="R84"/>
  <c r="R83"/>
  <c r="R82" s="1"/>
  <c r="R81" s="1"/>
  <c r="P84"/>
  <c r="P83"/>
  <c r="P82" s="1"/>
  <c r="P81" s="1"/>
  <c r="AU55" i="1" s="1"/>
  <c r="J77" i="2"/>
  <c r="F75"/>
  <c r="E73"/>
  <c r="J54"/>
  <c r="F52"/>
  <c r="E50"/>
  <c r="J24"/>
  <c r="E24"/>
  <c r="J55"/>
  <c r="J23"/>
  <c r="J18"/>
  <c r="E18"/>
  <c r="F78"/>
  <c r="J17"/>
  <c r="J15"/>
  <c r="E15"/>
  <c r="F77"/>
  <c r="J14"/>
  <c r="J12"/>
  <c r="J52" s="1"/>
  <c r="E7"/>
  <c r="E71" s="1"/>
  <c r="L50" i="1"/>
  <c r="AM50"/>
  <c r="AM49"/>
  <c r="L49"/>
  <c r="AM47"/>
  <c r="L47"/>
  <c r="L45"/>
  <c r="L44"/>
  <c r="F34" i="3"/>
  <c r="BA56" i="1" s="1"/>
  <c r="BK155" i="5"/>
  <c r="J137"/>
  <c r="J124"/>
  <c r="J105"/>
  <c r="F36" i="6"/>
  <c r="BC59" i="1" s="1"/>
  <c r="BK188" i="5"/>
  <c r="J93"/>
  <c r="J177"/>
  <c r="F34" i="6"/>
  <c r="BA59" i="1" s="1"/>
  <c r="BK84" i="4"/>
  <c r="J134" i="5"/>
  <c r="BK173"/>
  <c r="BK143"/>
  <c r="BK100"/>
  <c r="F36" i="2"/>
  <c r="BC55" i="1" s="1"/>
  <c r="J166" i="5"/>
  <c r="BK87"/>
  <c r="J188"/>
  <c r="BK112"/>
  <c r="F37" i="2"/>
  <c r="BD55" i="1" s="1"/>
  <c r="F37" i="4"/>
  <c r="BD57" i="1" s="1"/>
  <c r="BK158" i="5"/>
  <c r="J152"/>
  <c r="J162"/>
  <c r="BK121"/>
  <c r="J82" i="6"/>
  <c r="F35" i="4"/>
  <c r="BB57" i="1" s="1"/>
  <c r="J131" i="5"/>
  <c r="BK146"/>
  <c r="J121"/>
  <c r="BK137"/>
  <c r="BK108"/>
  <c r="AS54" i="1"/>
  <c r="F34" i="4"/>
  <c r="BA57" i="1" s="1"/>
  <c r="J181" i="5"/>
  <c r="BK124"/>
  <c r="J112"/>
  <c r="BK127"/>
  <c r="BK82" i="6"/>
  <c r="BK84" i="2"/>
  <c r="F37" i="3"/>
  <c r="BD56" i="1" s="1"/>
  <c r="J158" i="5"/>
  <c r="J118"/>
  <c r="J127"/>
  <c r="J115"/>
  <c r="BK131"/>
  <c r="BK97"/>
  <c r="J34" i="2"/>
  <c r="AW55" i="1" s="1"/>
  <c r="BK177" i="5"/>
  <c r="J140"/>
  <c r="J100"/>
  <c r="J97"/>
  <c r="BK105"/>
  <c r="BK134"/>
  <c r="BK93"/>
  <c r="J84" i="2"/>
  <c r="J84" i="3"/>
  <c r="F36"/>
  <c r="BC56" i="1" s="1"/>
  <c r="J143" i="5"/>
  <c r="BK162"/>
  <c r="BK166"/>
  <c r="J108"/>
  <c r="BK118"/>
  <c r="J87"/>
  <c r="BK84" i="3"/>
  <c r="F35"/>
  <c r="BB56" i="1" s="1"/>
  <c r="J173" i="5"/>
  <c r="BK149"/>
  <c r="BK152"/>
  <c r="BK140"/>
  <c r="BK181"/>
  <c r="BK115"/>
  <c r="F35" i="6"/>
  <c r="BB59" i="1" s="1"/>
  <c r="J84" i="4"/>
  <c r="F36"/>
  <c r="BC57" i="1" s="1"/>
  <c r="J149" i="5"/>
  <c r="J146"/>
  <c r="J155"/>
  <c r="BK86" l="1"/>
  <c r="J86" s="1"/>
  <c r="J61" s="1"/>
  <c r="BK104"/>
  <c r="J104"/>
  <c r="J62"/>
  <c r="R104"/>
  <c r="P148"/>
  <c r="R86"/>
  <c r="T86"/>
  <c r="T104"/>
  <c r="T148"/>
  <c r="P86"/>
  <c r="P104"/>
  <c r="BK148"/>
  <c r="J148" s="1"/>
  <c r="J63" s="1"/>
  <c r="R148"/>
  <c r="BK83" i="3"/>
  <c r="J83" s="1"/>
  <c r="J61" s="1"/>
  <c r="BK83" i="2"/>
  <c r="J83"/>
  <c r="J61" s="1"/>
  <c r="BK83" i="4"/>
  <c r="J83"/>
  <c r="J61"/>
  <c r="BK187" i="5"/>
  <c r="J187" s="1"/>
  <c r="J64" s="1"/>
  <c r="BK81" i="6"/>
  <c r="BK80" s="1"/>
  <c r="J80" s="1"/>
  <c r="J59" s="1"/>
  <c r="F76"/>
  <c r="BE82"/>
  <c r="F55"/>
  <c r="E48"/>
  <c r="J52"/>
  <c r="J77"/>
  <c r="E48" i="5"/>
  <c r="F80"/>
  <c r="BE124"/>
  <c r="BE127"/>
  <c r="BE149"/>
  <c r="BE155"/>
  <c r="J55"/>
  <c r="J78"/>
  <c r="BE131"/>
  <c r="BE137"/>
  <c r="BE146"/>
  <c r="BE152"/>
  <c r="BE158"/>
  <c r="BE97"/>
  <c r="BE100"/>
  <c r="BE112"/>
  <c r="BE118"/>
  <c r="BE121"/>
  <c r="BE140"/>
  <c r="BE166"/>
  <c r="BE173"/>
  <c r="BE177"/>
  <c r="F55"/>
  <c r="BE87"/>
  <c r="BE93"/>
  <c r="BE105"/>
  <c r="BE108"/>
  <c r="BE115"/>
  <c r="BE134"/>
  <c r="BE143"/>
  <c r="BE162"/>
  <c r="BE181"/>
  <c r="BE188"/>
  <c r="F54" i="4"/>
  <c r="F55"/>
  <c r="J75"/>
  <c r="J78"/>
  <c r="E48"/>
  <c r="BE84"/>
  <c r="E48" i="3"/>
  <c r="F54"/>
  <c r="F78"/>
  <c r="J52"/>
  <c r="J78"/>
  <c r="BE84"/>
  <c r="E48" i="2"/>
  <c r="F55"/>
  <c r="F54"/>
  <c r="J75"/>
  <c r="J78"/>
  <c r="BE84"/>
  <c r="J33" s="1"/>
  <c r="AV55" i="1" s="1"/>
  <c r="AT55" s="1"/>
  <c r="J34" i="5"/>
  <c r="AW58" i="1" s="1"/>
  <c r="F36" i="5"/>
  <c r="BC58" i="1" s="1"/>
  <c r="BC54" s="1"/>
  <c r="W32" s="1"/>
  <c r="F34" i="2"/>
  <c r="BA55" i="1" s="1"/>
  <c r="J34" i="3"/>
  <c r="AW56" i="1" s="1"/>
  <c r="J34" i="4"/>
  <c r="AW57" i="1" s="1"/>
  <c r="F35" i="5"/>
  <c r="BB58" i="1" s="1"/>
  <c r="BB54" s="1"/>
  <c r="AX54" s="1"/>
  <c r="J34" i="6"/>
  <c r="AW59" i="1" s="1"/>
  <c r="F34" i="5"/>
  <c r="BA58" i="1" s="1"/>
  <c r="F37" i="5"/>
  <c r="BD58" i="1" s="1"/>
  <c r="BD54" s="1"/>
  <c r="W33" s="1"/>
  <c r="F33" i="4"/>
  <c r="AZ57" i="1" s="1"/>
  <c r="J33" i="3"/>
  <c r="AV56" i="1" s="1"/>
  <c r="J33" i="6"/>
  <c r="AV59" i="1" s="1"/>
  <c r="P85" i="5" l="1"/>
  <c r="P84" s="1"/>
  <c r="AU58" i="1" s="1"/>
  <c r="AU54" s="1"/>
  <c r="R85" i="5"/>
  <c r="R84"/>
  <c r="T85"/>
  <c r="T84" s="1"/>
  <c r="BK82" i="2"/>
  <c r="J82"/>
  <c r="J60" s="1"/>
  <c r="BK82" i="3"/>
  <c r="J82" s="1"/>
  <c r="J60" s="1"/>
  <c r="BK82" i="4"/>
  <c r="J82" s="1"/>
  <c r="J60" s="1"/>
  <c r="BK85" i="5"/>
  <c r="J85" s="1"/>
  <c r="J60" s="1"/>
  <c r="J81" i="6"/>
  <c r="J60"/>
  <c r="J30"/>
  <c r="AG59" i="1" s="1"/>
  <c r="AN59" s="1"/>
  <c r="AT56"/>
  <c r="W31"/>
  <c r="BA54"/>
  <c r="AW54" s="1"/>
  <c r="AK30" s="1"/>
  <c r="F33" i="6"/>
  <c r="AZ59" i="1" s="1"/>
  <c r="J33" i="4"/>
  <c r="AV57" i="1"/>
  <c r="AT57" s="1"/>
  <c r="F33" i="5"/>
  <c r="AZ58" i="1" s="1"/>
  <c r="AY54"/>
  <c r="J33" i="5"/>
  <c r="AV58" i="1" s="1"/>
  <c r="AT58" s="1"/>
  <c r="F33" i="3"/>
  <c r="AZ56" i="1" s="1"/>
  <c r="AT59"/>
  <c r="F33" i="2"/>
  <c r="AZ55" i="1" s="1"/>
  <c r="J39" i="6" l="1"/>
  <c r="BK81" i="2"/>
  <c r="J81" s="1"/>
  <c r="J59" s="1"/>
  <c r="BK81" i="4"/>
  <c r="J81" s="1"/>
  <c r="J59" s="1"/>
  <c r="BK81" i="3"/>
  <c r="J81" s="1"/>
  <c r="J59" s="1"/>
  <c r="BK84" i="5"/>
  <c r="J84"/>
  <c r="J59" s="1"/>
  <c r="AZ54" i="1"/>
  <c r="W29" s="1"/>
  <c r="W30"/>
  <c r="J30" i="4" l="1"/>
  <c r="AG57" i="1"/>
  <c r="J30" i="3"/>
  <c r="AG56" i="1" s="1"/>
  <c r="J30" i="5"/>
  <c r="AG58" i="1"/>
  <c r="AV54"/>
  <c r="AK29" s="1"/>
  <c r="J30" i="2"/>
  <c r="AG55" i="1"/>
  <c r="AN55" s="1"/>
  <c r="J39" i="2" l="1"/>
  <c r="J39" i="3"/>
  <c r="J39" i="5"/>
  <c r="J39" i="4"/>
  <c r="AN56" i="1"/>
  <c r="AN58"/>
  <c r="AN57"/>
  <c r="AG54"/>
  <c r="AK26" s="1"/>
  <c r="AT54"/>
  <c r="AN54" l="1"/>
  <c r="AK35"/>
</calcChain>
</file>

<file path=xl/sharedStrings.xml><?xml version="1.0" encoding="utf-8"?>
<sst xmlns="http://schemas.openxmlformats.org/spreadsheetml/2006/main" count="2083" uniqueCount="517">
  <si>
    <t>Export Komplet</t>
  </si>
  <si>
    <t>VZ</t>
  </si>
  <si>
    <t>2.0</t>
  </si>
  <si>
    <t>ZAMOK</t>
  </si>
  <si>
    <t>False</t>
  </si>
  <si>
    <t>{b8157d45-3a1f-4f88-a9ca-689e96280972}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</si>
  <si>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</si>
  <si>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</si>
  <si>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</si>
  <si>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</si>
  <si>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</si>
  <si>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</si>
  <si>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</si>
  <si>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</si>
  <si>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UHE071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</si>
  <si>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</si>
  <si>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</si>
  <si>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Dopravní zařízení na vjezdu z ulice Klíšská a České mládeže do Kampusu UJEP Ústí n.L.</t>
  </si>
  <si>
    <t>KSO:</t>
  </si>
  <si>
    <t/>
  </si>
  <si>
    <t>CC-CZ:</t>
  </si>
  <si>
    <t>Místo:</t>
  </si>
  <si>
    <t>Ústí n.L.</t>
  </si>
  <si>
    <t>Datum:</t>
  </si>
  <si>
    <t>21. 7. 2021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</si>
  <si>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</si>
  <si>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</si>
  <si>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</si>
  <si>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</si>
  <si>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</si>
  <si>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</si>
  <si>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</si>
  <si>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</si>
  <si>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Ivan Uherčík</t>
  </si>
  <si>
    <t>True</t>
  </si>
  <si>
    <t>Zpracovatel: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</si>
  <si>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</si>
  <si>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ÚRS._x000D_
Je-li v kontrolním rozpočtu nebo v soupisu prací uvedena v kolonce "Popis" obchodní značka jakéhokoliv materiálu nebo výrobku, má tento název pouze informativní charakter._x000D_
Pro ocenění a následně pro realizaci je možné použít i jiný materiál nebo výrobek, který má srovnatelné nebo lepší užitné vlastnosti a odpovídá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</si>
  <si>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</si>
  <si>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</si>
  <si>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</si>
  <si>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</si>
  <si>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</si>
  <si>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</si>
  <si>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</si>
  <si>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</si>
  <si>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</si>
  <si>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</si>
  <si>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</si>
  <si>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</si>
  <si>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</si>
  <si>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</si>
  <si>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</si>
  <si>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</si>
  <si>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</si>
  <si>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</si>
  <si>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</si>
  <si>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</si>
  <si>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</si>
  <si>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</si>
  <si>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</si>
  <si>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</si>
  <si>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</si>
  <si>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</si>
  <si>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</si>
  <si>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</si>
  <si>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</si>
  <si>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</si>
  <si>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</si>
  <si>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</si>
  <si>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</si>
  <si>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</si>
  <si>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</si>
  <si>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</si>
  <si>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</si>
  <si>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</si>
  <si>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</si>
  <si>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</si>
  <si>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Elektronické zabezpečení vjezdu do Kampusu UJEP-Mendělejevova</t>
  </si>
  <si>
    <t>STA</t>
  </si>
  <si>
    <t>1</t>
  </si>
  <si>
    <t>{7c887ba8-5b23-4588-a418-19d6dab6d0ce}</t>
  </si>
  <si>
    <t>2</t>
  </si>
  <si>
    <t>02</t>
  </si>
  <si>
    <t>DIO pro vjezd z ulice Klíšská</t>
  </si>
  <si>
    <t>{4c7a0f15-9bd0-4dd3-a094-2660cd6c5414}</t>
  </si>
  <si>
    <t>03</t>
  </si>
  <si>
    <t>DIO pro vjezd z ulice České mládeže</t>
  </si>
  <si>
    <t>{3c8c9859-4c29-49b8-81aa-955c08ab6718}</t>
  </si>
  <si>
    <t>04</t>
  </si>
  <si>
    <t>Rektifikace oblouku na sjezdu z ulice České mládeže</t>
  </si>
  <si>
    <t>{013c9fc4-2214-4004-851a-a2ab5ea7fa67}</t>
  </si>
  <si>
    <t>05</t>
  </si>
  <si>
    <t>Vedlejší a ostatní náklady</t>
  </si>
  <si>
    <t>{595fd58d-bdfc-4d29-b773-845d84a91164}</t>
  </si>
  <si>
    <t>KRYCÍ LIST SOUPISU PRACÍ</t>
  </si>
  <si>
    <t>Objekt:</t>
  </si>
  <si>
    <t>01 - Elektronické zabezpečení vjezdu do Kampusu UJEP-Mendělejevova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</si>
  <si>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 Je-li v kontrolním rozpočtu nebo v soupisu prací uvedena v kolonce "Popis" obchodní značka jakéhokoliv materiálu nebo výrobku, má tento název pouze informativní charakter. Pro ocenění a následně pro realizaci je možné použít i jiný materiál nebo výrobek, který má srovnatelné nebo lepší užitné vlastnosti a odpovídá požadavkům dokumentace.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</si>
  <si>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</si>
  <si>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</si>
  <si>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</si>
  <si>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</si>
  <si>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</si>
  <si>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95 - Různé dokončovací konstrukce a práce pozemních staveb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</si>
  <si>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</si>
  <si>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</si>
  <si>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</si>
  <si>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</si>
  <si>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</si>
  <si>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</si>
  <si>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</si>
  <si>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</si>
  <si>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</si>
  <si>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</si>
  <si>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</si>
  <si>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</si>
  <si>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</si>
  <si>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</si>
  <si>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</si>
  <si>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</si>
  <si>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95</t>
  </si>
  <si>
    <t>Různé dokončovací konstrukce a práce pozemních staveb</t>
  </si>
  <si>
    <t>K</t>
  </si>
  <si>
    <t>95-01a</t>
  </si>
  <si>
    <t>kmpl</t>
  </si>
  <si>
    <t>4</t>
  </si>
  <si>
    <t>882840187</t>
  </si>
  <si>
    <t>VV</t>
  </si>
  <si>
    <t>Dle zpracované dokumentace firmy T-Technology s.r.o. Roudnice n.L.</t>
  </si>
  <si>
    <t>02 - DIO pro vjezd z ulice Klíšská</t>
  </si>
  <si>
    <t>95-01b</t>
  </si>
  <si>
    <t>Projekt dopravních značek a dopravního zařízení, montáž značek a dopravního zařízení, demontáž</t>
  </si>
  <si>
    <t>03 - DIO pro vjezd z ulice České mládeže</t>
  </si>
  <si>
    <t>95-01c</t>
  </si>
  <si>
    <t>04 - Rektifikace oblouku na sjezdu z ulice České mládeže</t>
  </si>
  <si>
    <t xml:space="preserve">    1 - Zemní práce</t>
  </si>
  <si>
    <t xml:space="preserve">    5 - Komunikace pozemní</t>
  </si>
  <si>
    <t xml:space="preserve">    96 - Bourání konstrukcí</t>
  </si>
  <si>
    <t xml:space="preserve">    998 - Přesun hmot</t>
  </si>
  <si>
    <t>Zemní práce</t>
  </si>
  <si>
    <t>181152302</t>
  </si>
  <si>
    <t>Úprava pláně pro silnice a dálnice v zářezech se zhutněním</t>
  </si>
  <si>
    <t>m2</t>
  </si>
  <si>
    <t>CS ÚRS 2021 02</t>
  </si>
  <si>
    <t>1411642179</t>
  </si>
  <si>
    <t>PP</t>
  </si>
  <si>
    <t>Úprava pláně na stavbách silnic a dálnic strojně v zářezech mimo skalních se zhutněním</t>
  </si>
  <si>
    <t>Online PSC</t>
  </si>
  <si>
    <t>https://podminky.urs.cz/item/CS_URS_2021_02/181152302</t>
  </si>
  <si>
    <t>"vozovka" 16,00*1,20+12,00*1,20</t>
  </si>
  <si>
    <t>"chodník" 2,00*1,70</t>
  </si>
  <si>
    <t>Součet</t>
  </si>
  <si>
    <t>122252203</t>
  </si>
  <si>
    <t>Odkopávky a prokopávky nezapažené pro silnice a dálnice v hornině třídy těžitelnosti I objem do 100 m3 strojně</t>
  </si>
  <si>
    <t>m3</t>
  </si>
  <si>
    <t>1576873711</t>
  </si>
  <si>
    <t>Odkopávky a prokopávky nezapažené pro silnice a dálnice strojně v hornině třídy těžitelnosti I do 100 m3</t>
  </si>
  <si>
    <t>https://podminky.urs.cz/item/CS_URS_2021_02/122252203</t>
  </si>
  <si>
    <t>(16,00*1,20+12,00*1,20)*0,50</t>
  </si>
  <si>
    <t>3</t>
  </si>
  <si>
    <t>162751117</t>
  </si>
  <si>
    <t>Vodorovné přemístění přes 9 000 do 10000 m výkopku/sypaniny z horniny třídy těžitelnosti I skupiny 1 až 3</t>
  </si>
  <si>
    <t>-1000230136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</si>
  <si>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</si>
  <si>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</si>
  <si>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171201231</t>
  </si>
  <si>
    <t>Poplatek za uložení zeminy a kamení na recyklační skládce (skládkovné) kód odpadu 17 05 04</t>
  </si>
  <si>
    <t>t</t>
  </si>
  <si>
    <t>1656138180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</si>
  <si>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</si>
  <si>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</si>
  <si>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16,80*1,80</t>
  </si>
  <si>
    <t>5</t>
  </si>
  <si>
    <t>Komunikace pozemní</t>
  </si>
  <si>
    <t>919732221</t>
  </si>
  <si>
    <t>Styčná spára napojení nového živičného povrchu na stávající za tepla š 15 mm hl 25 mm bez prořezání</t>
  </si>
  <si>
    <t>m</t>
  </si>
  <si>
    <t>1334051712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</si>
  <si>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</si>
  <si>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https://podminky.urs.cz/item/CS_URS_2021_02/919732221</t>
  </si>
  <si>
    <t>6</t>
  </si>
  <si>
    <t>577134031</t>
  </si>
  <si>
    <t>Asfaltový beton vrstva obrusná ACO 11 (ABS) tř. I tl 40 mm š do 1,5 m z modifikovaného asfaltu</t>
  </si>
  <si>
    <t>-1135936494</t>
  </si>
  <si>
    <t>Asfaltový beton vrstva obrusná ACO 11 (ABS) s rozprostřením a se zhutněním z modifikovaného asfaltu v pruhu šířky do 1,5 m, po zhutnění tl. 40 mm</t>
  </si>
  <si>
    <t>https://podminky.urs.cz/item/CS_URS_2021_02/577134031</t>
  </si>
  <si>
    <t>16,00*1,00+12,00*1,00</t>
  </si>
  <si>
    <t>7</t>
  </si>
  <si>
    <t>573211107</t>
  </si>
  <si>
    <t>Postřik živičný spojovací z asfaltu v množství 0,30 kg/m2</t>
  </si>
  <si>
    <t>772390551</t>
  </si>
  <si>
    <t>Postřik spojovací PS bez posypu kamenivem z asfaltu silničního, v množství 0,30 kg/m2</t>
  </si>
  <si>
    <t>https://podminky.urs.cz/item/CS_URS_2021_02/573211107</t>
  </si>
  <si>
    <t>8</t>
  </si>
  <si>
    <t>577176111</t>
  </si>
  <si>
    <t>Asfaltový beton vrstva ložní ACL 22 (ABVH) tl 80 mm š do 3 m z nemodifikovaného asfaltu</t>
  </si>
  <si>
    <t>1076990898</t>
  </si>
  <si>
    <t>Asfaltový beton vrstva ložní ACL 22 (ABVH) s rozprostřením a zhutněním z nemodifikovaného asfaltu v pruhu šířky do 3 m, po zhutnění tl. 80 mm</t>
  </si>
  <si>
    <t>https://podminky.urs.cz/item/CS_URS_2021_02/577176111</t>
  </si>
  <si>
    <t>9</t>
  </si>
  <si>
    <t>573111112</t>
  </si>
  <si>
    <t>Postřik živičný infiltrační s posypem z asfaltu množství 1 kg/m2</t>
  </si>
  <si>
    <t>1640216041</t>
  </si>
  <si>
    <t>Postřik infiltrační PI z asfaltu silničního s posypem kamenivem, v množství 1,00 kg/m2</t>
  </si>
  <si>
    <t>https://podminky.urs.cz/item/CS_URS_2021_02/573111112</t>
  </si>
  <si>
    <t>10</t>
  </si>
  <si>
    <t>564952111</t>
  </si>
  <si>
    <t>Podklad z mechanicky zpevněného kameniva MZK tl 150 mm</t>
  </si>
  <si>
    <t>-1992005518</t>
  </si>
  <si>
    <t>Podklad z mechanicky zpevněného kameniva MZK (minerální beton) s rozprostřením a s hutněním, po zhutnění tl. 150 mm</t>
  </si>
  <si>
    <t>https://podminky.urs.cz/item/CS_URS_2021_02/564952111</t>
  </si>
  <si>
    <t>11</t>
  </si>
  <si>
    <t>564861111</t>
  </si>
  <si>
    <t>Podklad ze štěrkodrtě ŠD tl 200 mm</t>
  </si>
  <si>
    <t>-1111045063</t>
  </si>
  <si>
    <t>Podklad ze štěrkodrti ŠD s rozprostřením a zhutněním, po zhutnění tl. 200 mm</t>
  </si>
  <si>
    <t>https://podminky.urs.cz/item/CS_URS_2021_02/564861111</t>
  </si>
  <si>
    <t>12</t>
  </si>
  <si>
    <t>596211110</t>
  </si>
  <si>
    <t>Kladení zámkové dlažby komunikací pro pěší tl 60 mm skupiny A pl do 50 m2</t>
  </si>
  <si>
    <t>1943478208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</si>
  <si>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</si>
  <si>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</si>
  <si>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"chodník" 1,60+1,80</t>
  </si>
  <si>
    <t>13</t>
  </si>
  <si>
    <t>M</t>
  </si>
  <si>
    <t>59245308</t>
  </si>
  <si>
    <t>dlažba betonová zámková tl.6cm</t>
  </si>
  <si>
    <t>-585230482</t>
  </si>
  <si>
    <t>1,60*1,03</t>
  </si>
  <si>
    <t>14</t>
  </si>
  <si>
    <t>59245309</t>
  </si>
  <si>
    <t>dlažba betonová zámková tl.6cm, červená, pro nevidomé</t>
  </si>
  <si>
    <t>1632852729</t>
  </si>
  <si>
    <t>1,80*1,03</t>
  </si>
  <si>
    <t>916131213</t>
  </si>
  <si>
    <t>Osazení silničního obrubníku betonového stojatého s boční opěrou do lože z betonu prostého</t>
  </si>
  <si>
    <t>-744528598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</si>
  <si>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</si>
  <si>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</si>
  <si>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16</t>
  </si>
  <si>
    <t>59217034</t>
  </si>
  <si>
    <t>obrubník betonový silniční 1000x150x300mm</t>
  </si>
  <si>
    <t>-1338578737</t>
  </si>
  <si>
    <t>https://podminky.urs.cz/item/CS_URS_2021_02/59217034</t>
  </si>
  <si>
    <t>17</t>
  </si>
  <si>
    <t>916331112</t>
  </si>
  <si>
    <t>Osazení zahradního obrubníku betonového do lože z betonu s boční opěrou</t>
  </si>
  <si>
    <t>838008726</t>
  </si>
  <si>
    <t>Osazení zahradního obrubníku betonového s ložem tl. od 50 do 100 mm z betonu prostého tř. C 12/15 s boční opěrou z betonu prostého tř. C 12/15</t>
  </si>
  <si>
    <t>https://podminky.urs.cz/item/CS_URS_2021_02/916331112</t>
  </si>
  <si>
    <t>18</t>
  </si>
  <si>
    <t>592170041</t>
  </si>
  <si>
    <t>obrubník betonový zahradní 60x250mm</t>
  </si>
  <si>
    <t>-196362885</t>
  </si>
  <si>
    <t>96</t>
  </si>
  <si>
    <t>Bourání konstrukcí</t>
  </si>
  <si>
    <t>19</t>
  </si>
  <si>
    <t>113202111</t>
  </si>
  <si>
    <t>Vytrhání obrub krajníků obrubníků stojatých</t>
  </si>
  <si>
    <t>660272849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</si>
  <si>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</si>
  <si>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</si>
  <si>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20</t>
  </si>
  <si>
    <t>113204111</t>
  </si>
  <si>
    <t>Vytrhání obrub záhonových</t>
  </si>
  <si>
    <t>657555164</t>
  </si>
  <si>
    <t>Vytrhání obrub s vybouráním lože, s přemístěním hmot na skládku na vzdálenost do 3 m nebo s naložením na dopravní prostředek záhonových</t>
  </si>
  <si>
    <t>https://podminky.urs.cz/item/CS_URS_2021_02/113204111</t>
  </si>
  <si>
    <t>919735111</t>
  </si>
  <si>
    <t>Řezání stávajícího živičného krytu hl do 50 mm</t>
  </si>
  <si>
    <t>1588288170</t>
  </si>
  <si>
    <t>Řezání stávajícího živičného krytu nebo podkladu hloubky do 50 mm</t>
  </si>
  <si>
    <t>https://podminky.urs.cz/item/CS_URS_2021_02/919735111</t>
  </si>
  <si>
    <t>22</t>
  </si>
  <si>
    <t>113107341</t>
  </si>
  <si>
    <t>Odstranění podkladu živičného tl 50 mm strojně pl do 50 m2</t>
  </si>
  <si>
    <t>1134550788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</si>
  <si>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</si>
  <si>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https://podminky.urs.cz/item/CS_URS_2021_02/113107341</t>
  </si>
  <si>
    <t>28,00*0,30</t>
  </si>
  <si>
    <t>23</t>
  </si>
  <si>
    <t>113106134</t>
  </si>
  <si>
    <t>Rozebrání dlažeb ze zámkových dlaždic komunikací pro pěší strojně pl do 50 m2</t>
  </si>
  <si>
    <t>1560637396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</si>
  <si>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</si>
  <si>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https://podminky.urs.cz/item/CS_URS_2021_02/113106134</t>
  </si>
  <si>
    <t>2,00*1,70</t>
  </si>
  <si>
    <t>24</t>
  </si>
  <si>
    <t>997221561</t>
  </si>
  <si>
    <t>Vodorovná doprava suti z kusových materiálů do 1 km</t>
  </si>
  <si>
    <t>-1286778180</t>
  </si>
  <si>
    <t>Vodorovná doprava suti bez naložení, ale se složením a s hrubým urovnáním z kusových materiálů, na vzdálenost do 1 km</t>
  </si>
  <si>
    <t>https://podminky.urs.cz/item/CS_URS_2021_02/997221561</t>
  </si>
  <si>
    <t>"obrubníky" 28,00*0,205+4,00*0,040</t>
  </si>
  <si>
    <t>"živice" 8,40*0,098</t>
  </si>
  <si>
    <t>"bet.dlažba" 3,40*0,260</t>
  </si>
  <si>
    <t>25</t>
  </si>
  <si>
    <t>997221569</t>
  </si>
  <si>
    <t>Příplatek ZKD 1 km u vodorovné dopravy suti z kusových materiálů</t>
  </si>
  <si>
    <t>-1306532186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</si>
  <si>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</si>
  <si>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</si>
  <si>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7,607*9</t>
  </si>
  <si>
    <t>26</t>
  </si>
  <si>
    <t>997221875</t>
  </si>
  <si>
    <t>Poplatek za uložení stavebního odpadu na recyklační skládce (skládkovné) asfaltového bez obsahu dehtu zatříděného do Katalogu odpadů pod kódem 17 03 02</t>
  </si>
  <si>
    <t>514577507</t>
  </si>
  <si>
    <t>https://podminky.urs.cz/item/CS_URS_2021_02/997221875</t>
  </si>
  <si>
    <t>27</t>
  </si>
  <si>
    <t>997221861</t>
  </si>
  <si>
    <t>Poplatek za uložení stavebního odpadu na recyklační skládce (skládkovné) z prostého betonu pod kódem 17 01 01</t>
  </si>
  <si>
    <t>-854628120</t>
  </si>
  <si>
    <t>Poplatek za uložení stavebního odpadu na recyklační skládce (skládkovné) z prostého betonu zatříděného do Katalogu odpadů pod kódem 17 01 01</t>
  </si>
  <si>
    <t>https://podminky.urs.cz/item/CS_URS_2021_02/997221861</t>
  </si>
  <si>
    <t>998</t>
  </si>
  <si>
    <t>Přesun hmot</t>
  </si>
  <si>
    <t>28</t>
  </si>
  <si>
    <t>998225111</t>
  </si>
  <si>
    <t>Přesun hmot pro pozemní komunikace s krytem z kamene, monolitickým betonovým nebo živičným</t>
  </si>
  <si>
    <t>-1719493611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</si>
  <si>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</si>
  <si>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</si>
  <si>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05 - Vedlejší a ostatní náklady</t>
  </si>
  <si>
    <t>VRN - Vedlejší rozpočtové náklady</t>
  </si>
  <si>
    <t>VRN</t>
  </si>
  <si>
    <t>Vedlejší rozpočtové náklady</t>
  </si>
  <si>
    <t>0300010031</t>
  </si>
  <si>
    <t>Zařízení staveniště</t>
  </si>
  <si>
    <t>1024</t>
  </si>
  <si>
    <t>567047028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</si>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</sst>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577176111" TargetMode="External"/><Relationship Id="rId13" Type="http://schemas.openxmlformats.org/officeDocument/2006/relationships/hyperlink" Target="https://podminky.urs.cz/item/CS_URS_2021_02/916131213" TargetMode="External"/><Relationship Id="rId18" Type="http://schemas.openxmlformats.org/officeDocument/2006/relationships/hyperlink" Target="https://podminky.urs.cz/item/CS_URS_2021_02/919735111" TargetMode="External"/><Relationship Id="rId26" Type="http://schemas.openxmlformats.org/officeDocument/2006/relationships/drawing" Target="../drawings/drawing5.xml"/><Relationship Id="rId3" Type="http://schemas.openxmlformats.org/officeDocument/2006/relationships/hyperlink" Target="https://podminky.urs.cz/item/CS_URS_2021_02/162751117" TargetMode="External"/><Relationship Id="rId21" Type="http://schemas.openxmlformats.org/officeDocument/2006/relationships/hyperlink" Target="https://podminky.urs.cz/item/CS_URS_2021_02/997221561" TargetMode="External"/><Relationship Id="rId7" Type="http://schemas.openxmlformats.org/officeDocument/2006/relationships/hyperlink" Target="https://podminky.urs.cz/item/CS_URS_2021_02/573211107" TargetMode="External"/><Relationship Id="rId12" Type="http://schemas.openxmlformats.org/officeDocument/2006/relationships/hyperlink" Target="https://podminky.urs.cz/item/CS_URS_2021_02/596211110" TargetMode="External"/><Relationship Id="rId17" Type="http://schemas.openxmlformats.org/officeDocument/2006/relationships/hyperlink" Target="https://podminky.urs.cz/item/CS_URS_2021_02/113204111" TargetMode="External"/><Relationship Id="rId25" Type="http://schemas.openxmlformats.org/officeDocument/2006/relationships/hyperlink" Target="https://podminky.urs.cz/item/CS_URS_2021_02/998225111" TargetMode="External"/><Relationship Id="rId2" Type="http://schemas.openxmlformats.org/officeDocument/2006/relationships/hyperlink" Target="https://podminky.urs.cz/item/CS_URS_2021_02/122252203" TargetMode="External"/><Relationship Id="rId16" Type="http://schemas.openxmlformats.org/officeDocument/2006/relationships/hyperlink" Target="https://podminky.urs.cz/item/CS_URS_2021_02/113202111" TargetMode="External"/><Relationship Id="rId20" Type="http://schemas.openxmlformats.org/officeDocument/2006/relationships/hyperlink" Target="https://podminky.urs.cz/item/CS_URS_2021_02/113106134" TargetMode="External"/><Relationship Id="rId1" Type="http://schemas.openxmlformats.org/officeDocument/2006/relationships/hyperlink" Target="https://podminky.urs.cz/item/CS_URS_2021_02/181152302" TargetMode="External"/><Relationship Id="rId6" Type="http://schemas.openxmlformats.org/officeDocument/2006/relationships/hyperlink" Target="https://podminky.urs.cz/item/CS_URS_2021_02/577134031" TargetMode="External"/><Relationship Id="rId11" Type="http://schemas.openxmlformats.org/officeDocument/2006/relationships/hyperlink" Target="https://podminky.urs.cz/item/CS_URS_2021_02/564861111" TargetMode="External"/><Relationship Id="rId24" Type="http://schemas.openxmlformats.org/officeDocument/2006/relationships/hyperlink" Target="https://podminky.urs.cz/item/CS_URS_2021_02/997221861" TargetMode="External"/><Relationship Id="rId5" Type="http://schemas.openxmlformats.org/officeDocument/2006/relationships/hyperlink" Target="https://podminky.urs.cz/item/CS_URS_2021_02/919732221" TargetMode="External"/><Relationship Id="rId15" Type="http://schemas.openxmlformats.org/officeDocument/2006/relationships/hyperlink" Target="https://podminky.urs.cz/item/CS_URS_2021_02/916331112" TargetMode="External"/><Relationship Id="rId23" Type="http://schemas.openxmlformats.org/officeDocument/2006/relationships/hyperlink" Target="https://podminky.urs.cz/item/CS_URS_2021_02/997221875" TargetMode="External"/><Relationship Id="rId10" Type="http://schemas.openxmlformats.org/officeDocument/2006/relationships/hyperlink" Target="https://podminky.urs.cz/item/CS_URS_2021_02/564952111" TargetMode="External"/><Relationship Id="rId19" Type="http://schemas.openxmlformats.org/officeDocument/2006/relationships/hyperlink" Target="https://podminky.urs.cz/item/CS_URS_2021_02/113107341" TargetMode="External"/><Relationship Id="rId4" Type="http://schemas.openxmlformats.org/officeDocument/2006/relationships/hyperlink" Target="https://podminky.urs.cz/item/CS_URS_2021_02/171201231" TargetMode="External"/><Relationship Id="rId9" Type="http://schemas.openxmlformats.org/officeDocument/2006/relationships/hyperlink" Target="https://podminky.urs.cz/item/CS_URS_2021_02/573111112" TargetMode="External"/><Relationship Id="rId14" Type="http://schemas.openxmlformats.org/officeDocument/2006/relationships/hyperlink" Target="https://podminky.urs.cz/item/CS_URS_2021_02/59217034" TargetMode="External"/><Relationship Id="rId22" Type="http://schemas.openxmlformats.org/officeDocument/2006/relationships/hyperlink" Target="https://podminky.urs.cz/item/CS_URS_2021_02/99722156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3"/>
      <c r="AQ5" s="23"/>
      <c r="AR5" s="21"/>
      <c r="BE5" s="34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3"/>
      <c r="AQ6" s="23"/>
      <c r="AR6" s="21"/>
      <c r="BE6" s="34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9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9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9"/>
      <c r="BS10" s="18" t="s">
        <v>27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49"/>
      <c r="BS11" s="18" t="s">
        <v>27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9"/>
      <c r="BS12" s="18" t="s">
        <v>27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49"/>
      <c r="BS13" s="18" t="s">
        <v>27</v>
      </c>
    </row>
    <row r="14" spans="1:74" ht="12.75">
      <c r="B14" s="22"/>
      <c r="C14" s="23"/>
      <c r="D14" s="23"/>
      <c r="E14" s="354" t="s">
        <v>31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49"/>
      <c r="BS14" s="18" t="s">
        <v>27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9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9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9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9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9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9"/>
    </row>
    <row r="23" spans="1:71" s="1" customFormat="1" ht="90.75" customHeight="1">
      <c r="B23" s="22"/>
      <c r="C23" s="23"/>
      <c r="D23" s="23"/>
      <c r="E23" s="356" t="s">
        <v>37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3"/>
      <c r="AP23" s="23"/>
      <c r="AQ23" s="23"/>
      <c r="AR23" s="21"/>
      <c r="BE23" s="34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9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7">
        <f>ROUND(AG54,2)</f>
        <v>0</v>
      </c>
      <c r="AL26" s="358"/>
      <c r="AM26" s="358"/>
      <c r="AN26" s="358"/>
      <c r="AO26" s="358"/>
      <c r="AP26" s="37"/>
      <c r="AQ26" s="37"/>
      <c r="AR26" s="40"/>
      <c r="BE26" s="34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9" t="s">
        <v>39</v>
      </c>
      <c r="M28" s="359"/>
      <c r="N28" s="359"/>
      <c r="O28" s="359"/>
      <c r="P28" s="359"/>
      <c r="Q28" s="37"/>
      <c r="R28" s="37"/>
      <c r="S28" s="37"/>
      <c r="T28" s="37"/>
      <c r="U28" s="37"/>
      <c r="V28" s="37"/>
      <c r="W28" s="359" t="s">
        <v>40</v>
      </c>
      <c r="X28" s="359"/>
      <c r="Y28" s="359"/>
      <c r="Z28" s="359"/>
      <c r="AA28" s="359"/>
      <c r="AB28" s="359"/>
      <c r="AC28" s="359"/>
      <c r="AD28" s="359"/>
      <c r="AE28" s="359"/>
      <c r="AF28" s="37"/>
      <c r="AG28" s="37"/>
      <c r="AH28" s="37"/>
      <c r="AI28" s="37"/>
      <c r="AJ28" s="37"/>
      <c r="AK28" s="359" t="s">
        <v>41</v>
      </c>
      <c r="AL28" s="359"/>
      <c r="AM28" s="359"/>
      <c r="AN28" s="359"/>
      <c r="AO28" s="359"/>
      <c r="AP28" s="37"/>
      <c r="AQ28" s="37"/>
      <c r="AR28" s="40"/>
      <c r="BE28" s="349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2">
        <v>0.21</v>
      </c>
      <c r="M29" s="361"/>
      <c r="N29" s="361"/>
      <c r="O29" s="361"/>
      <c r="P29" s="361"/>
      <c r="Q29" s="42"/>
      <c r="R29" s="42"/>
      <c r="S29" s="42"/>
      <c r="T29" s="42"/>
      <c r="U29" s="42"/>
      <c r="V29" s="42"/>
      <c r="W29" s="360">
        <f>ROUND(AZ54, 2)</f>
        <v>0</v>
      </c>
      <c r="X29" s="361"/>
      <c r="Y29" s="361"/>
      <c r="Z29" s="361"/>
      <c r="AA29" s="361"/>
      <c r="AB29" s="361"/>
      <c r="AC29" s="361"/>
      <c r="AD29" s="361"/>
      <c r="AE29" s="361"/>
      <c r="AF29" s="42"/>
      <c r="AG29" s="42"/>
      <c r="AH29" s="42"/>
      <c r="AI29" s="42"/>
      <c r="AJ29" s="42"/>
      <c r="AK29" s="360">
        <f>ROUND(AV54, 2)</f>
        <v>0</v>
      </c>
      <c r="AL29" s="361"/>
      <c r="AM29" s="361"/>
      <c r="AN29" s="361"/>
      <c r="AO29" s="361"/>
      <c r="AP29" s="42"/>
      <c r="AQ29" s="42"/>
      <c r="AR29" s="43"/>
      <c r="BE29" s="350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2">
        <v>0.15</v>
      </c>
      <c r="M30" s="361"/>
      <c r="N30" s="361"/>
      <c r="O30" s="361"/>
      <c r="P30" s="361"/>
      <c r="Q30" s="42"/>
      <c r="R30" s="42"/>
      <c r="S30" s="42"/>
      <c r="T30" s="42"/>
      <c r="U30" s="42"/>
      <c r="V30" s="42"/>
      <c r="W30" s="360">
        <f>ROUND(BA54, 2)</f>
        <v>0</v>
      </c>
      <c r="X30" s="361"/>
      <c r="Y30" s="361"/>
      <c r="Z30" s="361"/>
      <c r="AA30" s="361"/>
      <c r="AB30" s="361"/>
      <c r="AC30" s="361"/>
      <c r="AD30" s="361"/>
      <c r="AE30" s="361"/>
      <c r="AF30" s="42"/>
      <c r="AG30" s="42"/>
      <c r="AH30" s="42"/>
      <c r="AI30" s="42"/>
      <c r="AJ30" s="42"/>
      <c r="AK30" s="360">
        <f>ROUND(AW54, 2)</f>
        <v>0</v>
      </c>
      <c r="AL30" s="361"/>
      <c r="AM30" s="361"/>
      <c r="AN30" s="361"/>
      <c r="AO30" s="361"/>
      <c r="AP30" s="42"/>
      <c r="AQ30" s="42"/>
      <c r="AR30" s="43"/>
      <c r="BE30" s="350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2">
        <v>0.21</v>
      </c>
      <c r="M31" s="361"/>
      <c r="N31" s="361"/>
      <c r="O31" s="361"/>
      <c r="P31" s="361"/>
      <c r="Q31" s="42"/>
      <c r="R31" s="42"/>
      <c r="S31" s="42"/>
      <c r="T31" s="42"/>
      <c r="U31" s="42"/>
      <c r="V31" s="42"/>
      <c r="W31" s="360">
        <f>ROUND(BB54, 2)</f>
        <v>0</v>
      </c>
      <c r="X31" s="361"/>
      <c r="Y31" s="361"/>
      <c r="Z31" s="361"/>
      <c r="AA31" s="361"/>
      <c r="AB31" s="361"/>
      <c r="AC31" s="361"/>
      <c r="AD31" s="361"/>
      <c r="AE31" s="361"/>
      <c r="AF31" s="42"/>
      <c r="AG31" s="42"/>
      <c r="AH31" s="42"/>
      <c r="AI31" s="42"/>
      <c r="AJ31" s="42"/>
      <c r="AK31" s="360">
        <v>0</v>
      </c>
      <c r="AL31" s="361"/>
      <c r="AM31" s="361"/>
      <c r="AN31" s="361"/>
      <c r="AO31" s="361"/>
      <c r="AP31" s="42"/>
      <c r="AQ31" s="42"/>
      <c r="AR31" s="43"/>
      <c r="BE31" s="350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2">
        <v>0.15</v>
      </c>
      <c r="M32" s="361"/>
      <c r="N32" s="361"/>
      <c r="O32" s="361"/>
      <c r="P32" s="361"/>
      <c r="Q32" s="42"/>
      <c r="R32" s="42"/>
      <c r="S32" s="42"/>
      <c r="T32" s="42"/>
      <c r="U32" s="42"/>
      <c r="V32" s="42"/>
      <c r="W32" s="360">
        <f>ROUND(BC54, 2)</f>
        <v>0</v>
      </c>
      <c r="X32" s="361"/>
      <c r="Y32" s="361"/>
      <c r="Z32" s="361"/>
      <c r="AA32" s="361"/>
      <c r="AB32" s="361"/>
      <c r="AC32" s="361"/>
      <c r="AD32" s="361"/>
      <c r="AE32" s="361"/>
      <c r="AF32" s="42"/>
      <c r="AG32" s="42"/>
      <c r="AH32" s="42"/>
      <c r="AI32" s="42"/>
      <c r="AJ32" s="42"/>
      <c r="AK32" s="360">
        <v>0</v>
      </c>
      <c r="AL32" s="361"/>
      <c r="AM32" s="361"/>
      <c r="AN32" s="361"/>
      <c r="AO32" s="361"/>
      <c r="AP32" s="42"/>
      <c r="AQ32" s="42"/>
      <c r="AR32" s="43"/>
      <c r="BE32" s="350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2">
        <v>0</v>
      </c>
      <c r="M33" s="361"/>
      <c r="N33" s="361"/>
      <c r="O33" s="361"/>
      <c r="P33" s="361"/>
      <c r="Q33" s="42"/>
      <c r="R33" s="42"/>
      <c r="S33" s="42"/>
      <c r="T33" s="42"/>
      <c r="U33" s="42"/>
      <c r="V33" s="42"/>
      <c r="W33" s="360">
        <f>ROUND(BD54, 2)</f>
        <v>0</v>
      </c>
      <c r="X33" s="361"/>
      <c r="Y33" s="361"/>
      <c r="Z33" s="361"/>
      <c r="AA33" s="361"/>
      <c r="AB33" s="361"/>
      <c r="AC33" s="361"/>
      <c r="AD33" s="361"/>
      <c r="AE33" s="361"/>
      <c r="AF33" s="42"/>
      <c r="AG33" s="42"/>
      <c r="AH33" s="42"/>
      <c r="AI33" s="42"/>
      <c r="AJ33" s="42"/>
      <c r="AK33" s="360">
        <v>0</v>
      </c>
      <c r="AL33" s="361"/>
      <c r="AM33" s="361"/>
      <c r="AN33" s="361"/>
      <c r="AO33" s="361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6" t="s">
        <v>50</v>
      </c>
      <c r="Y35" s="364"/>
      <c r="Z35" s="364"/>
      <c r="AA35" s="364"/>
      <c r="AB35" s="364"/>
      <c r="AC35" s="46"/>
      <c r="AD35" s="46"/>
      <c r="AE35" s="46"/>
      <c r="AF35" s="46"/>
      <c r="AG35" s="46"/>
      <c r="AH35" s="46"/>
      <c r="AI35" s="46"/>
      <c r="AJ35" s="46"/>
      <c r="AK35" s="363">
        <f>SUM(AK26:AK33)</f>
        <v>0</v>
      </c>
      <c r="AL35" s="364"/>
      <c r="AM35" s="364"/>
      <c r="AN35" s="364"/>
      <c r="AO35" s="36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UHE071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8" t="str">
        <f>K6</f>
        <v>Dopravní zařízení na vjezdu z ulice Klíšská a České mládeže do Kampusu UJEP Ústí n.L.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Ústí n.L.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0" t="str">
        <f>IF(AN8= "","",AN8)</f>
        <v>21. 7. 2021</v>
      </c>
      <c r="AN47" s="330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31" t="str">
        <f>IF(E17="","",E17)</f>
        <v>Ivan Uherčík</v>
      </c>
      <c r="AN49" s="332"/>
      <c r="AO49" s="332"/>
      <c r="AP49" s="332"/>
      <c r="AQ49" s="37"/>
      <c r="AR49" s="40"/>
      <c r="AS49" s="333" t="s">
        <v>52</v>
      </c>
      <c r="AT49" s="33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31" t="str">
        <f>IF(E20="","",E20)</f>
        <v xml:space="preserve"> </v>
      </c>
      <c r="AN50" s="332"/>
      <c r="AO50" s="332"/>
      <c r="AP50" s="332"/>
      <c r="AQ50" s="37"/>
      <c r="AR50" s="40"/>
      <c r="AS50" s="335"/>
      <c r="AT50" s="33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7"/>
      <c r="AT51" s="33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9" t="s">
        <v>53</v>
      </c>
      <c r="D52" s="340"/>
      <c r="E52" s="340"/>
      <c r="F52" s="340"/>
      <c r="G52" s="340"/>
      <c r="H52" s="67"/>
      <c r="I52" s="342" t="s">
        <v>54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1" t="s">
        <v>55</v>
      </c>
      <c r="AH52" s="340"/>
      <c r="AI52" s="340"/>
      <c r="AJ52" s="340"/>
      <c r="AK52" s="340"/>
      <c r="AL52" s="340"/>
      <c r="AM52" s="340"/>
      <c r="AN52" s="342" t="s">
        <v>56</v>
      </c>
      <c r="AO52" s="340"/>
      <c r="AP52" s="340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6">
        <f>ROUND(SUM(AG55:AG59),2)</f>
        <v>0</v>
      </c>
      <c r="AH54" s="346"/>
      <c r="AI54" s="346"/>
      <c r="AJ54" s="346"/>
      <c r="AK54" s="346"/>
      <c r="AL54" s="346"/>
      <c r="AM54" s="346"/>
      <c r="AN54" s="347">
        <f t="shared" ref="AN54:AN59" si="0">SUM(AG54,AT54)</f>
        <v>0</v>
      </c>
      <c r="AO54" s="347"/>
      <c r="AP54" s="347"/>
      <c r="AQ54" s="79" t="s">
        <v>19</v>
      </c>
      <c r="AR54" s="80"/>
      <c r="AS54" s="81">
        <f>ROUND(SUM(AS55:AS59),2)</f>
        <v>0</v>
      </c>
      <c r="AT54" s="82">
        <f t="shared" ref="AT54:AT59" si="1">ROUND(SUM(AV54:AW54),2)</f>
        <v>0</v>
      </c>
      <c r="AU54" s="83">
        <f>ROUND(SUM(AU55:AU59),5)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ROUND(SUM(AZ55:AZ59),2)</f>
        <v>0</v>
      </c>
      <c r="BA54" s="82">
        <f>ROUND(SUM(BA55:BA59),2)</f>
        <v>0</v>
      </c>
      <c r="BB54" s="82">
        <f>ROUND(SUM(BB55:BB59),2)</f>
        <v>0</v>
      </c>
      <c r="BC54" s="82">
        <f>ROUND(SUM(BC55:BC59),2)</f>
        <v>0</v>
      </c>
      <c r="BD54" s="84">
        <f>ROUND(SUM(BD55:BD59),2)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24.75" customHeight="1">
      <c r="A55" s="87" t="s">
        <v>76</v>
      </c>
      <c r="B55" s="88"/>
      <c r="C55" s="89"/>
      <c r="D55" s="343" t="s">
        <v>77</v>
      </c>
      <c r="E55" s="343"/>
      <c r="F55" s="343"/>
      <c r="G55" s="343"/>
      <c r="H55" s="343"/>
      <c r="I55" s="90"/>
      <c r="J55" s="343" t="s">
        <v>78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4">
        <f>'01 - Elektronické zabezpe...'!J30</f>
        <v>0</v>
      </c>
      <c r="AH55" s="345"/>
      <c r="AI55" s="345"/>
      <c r="AJ55" s="345"/>
      <c r="AK55" s="345"/>
      <c r="AL55" s="345"/>
      <c r="AM55" s="345"/>
      <c r="AN55" s="344">
        <f t="shared" si="0"/>
        <v>0</v>
      </c>
      <c r="AO55" s="345"/>
      <c r="AP55" s="345"/>
      <c r="AQ55" s="91" t="s">
        <v>79</v>
      </c>
      <c r="AR55" s="92"/>
      <c r="AS55" s="93">
        <v>0</v>
      </c>
      <c r="AT55" s="94">
        <f t="shared" si="1"/>
        <v>0</v>
      </c>
      <c r="AU55" s="95">
        <f>'01 - Elektronické zabezpe...'!P81</f>
        <v>0</v>
      </c>
      <c r="AV55" s="94">
        <f>'01 - Elektronické zabezpe...'!J33</f>
        <v>0</v>
      </c>
      <c r="AW55" s="94">
        <f>'01 - Elektronické zabezpe...'!J34</f>
        <v>0</v>
      </c>
      <c r="AX55" s="94">
        <f>'01 - Elektronické zabezpe...'!J35</f>
        <v>0</v>
      </c>
      <c r="AY55" s="94">
        <f>'01 - Elektronické zabezpe...'!J36</f>
        <v>0</v>
      </c>
      <c r="AZ55" s="94">
        <f>'01 - Elektronické zabezpe...'!F33</f>
        <v>0</v>
      </c>
      <c r="BA55" s="94">
        <f>'01 - Elektronické zabezpe...'!F34</f>
        <v>0</v>
      </c>
      <c r="BB55" s="94">
        <f>'01 - Elektronické zabezpe...'!F35</f>
        <v>0</v>
      </c>
      <c r="BC55" s="94">
        <f>'01 - Elektronické zabezpe...'!F36</f>
        <v>0</v>
      </c>
      <c r="BD55" s="96">
        <f>'01 - Elektronické zabezpe...'!F37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43" t="s">
        <v>83</v>
      </c>
      <c r="E56" s="343"/>
      <c r="F56" s="343"/>
      <c r="G56" s="343"/>
      <c r="H56" s="343"/>
      <c r="I56" s="90"/>
      <c r="J56" s="343" t="s">
        <v>84</v>
      </c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4">
        <f>'02 - DIO pro vjezd z ulic...'!J30</f>
        <v>0</v>
      </c>
      <c r="AH56" s="345"/>
      <c r="AI56" s="345"/>
      <c r="AJ56" s="345"/>
      <c r="AK56" s="345"/>
      <c r="AL56" s="345"/>
      <c r="AM56" s="345"/>
      <c r="AN56" s="344">
        <f t="shared" si="0"/>
        <v>0</v>
      </c>
      <c r="AO56" s="345"/>
      <c r="AP56" s="345"/>
      <c r="AQ56" s="91" t="s">
        <v>79</v>
      </c>
      <c r="AR56" s="92"/>
      <c r="AS56" s="93">
        <v>0</v>
      </c>
      <c r="AT56" s="94">
        <f t="shared" si="1"/>
        <v>0</v>
      </c>
      <c r="AU56" s="95">
        <f>'02 - DIO pro vjezd z ulic...'!P81</f>
        <v>0</v>
      </c>
      <c r="AV56" s="94">
        <f>'02 - DIO pro vjezd z ulic...'!J33</f>
        <v>0</v>
      </c>
      <c r="AW56" s="94">
        <f>'02 - DIO pro vjezd z ulic...'!J34</f>
        <v>0</v>
      </c>
      <c r="AX56" s="94">
        <f>'02 - DIO pro vjezd z ulic...'!J35</f>
        <v>0</v>
      </c>
      <c r="AY56" s="94">
        <f>'02 - DIO pro vjezd z ulic...'!J36</f>
        <v>0</v>
      </c>
      <c r="AZ56" s="94">
        <f>'02 - DIO pro vjezd z ulic...'!F33</f>
        <v>0</v>
      </c>
      <c r="BA56" s="94">
        <f>'02 - DIO pro vjezd z ulic...'!F34</f>
        <v>0</v>
      </c>
      <c r="BB56" s="94">
        <f>'02 - DIO pro vjezd z ulic...'!F35</f>
        <v>0</v>
      </c>
      <c r="BC56" s="94">
        <f>'02 - DIO pro vjezd z ulic...'!F36</f>
        <v>0</v>
      </c>
      <c r="BD56" s="96">
        <f>'02 - DIO pro vjezd z ulic...'!F37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>
      <c r="A57" s="87" t="s">
        <v>76</v>
      </c>
      <c r="B57" s="88"/>
      <c r="C57" s="89"/>
      <c r="D57" s="343" t="s">
        <v>86</v>
      </c>
      <c r="E57" s="343"/>
      <c r="F57" s="343"/>
      <c r="G57" s="343"/>
      <c r="H57" s="343"/>
      <c r="I57" s="90"/>
      <c r="J57" s="343" t="s">
        <v>87</v>
      </c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4">
        <f>'03 - DIO pro vjezd z ulic...'!J30</f>
        <v>0</v>
      </c>
      <c r="AH57" s="345"/>
      <c r="AI57" s="345"/>
      <c r="AJ57" s="345"/>
      <c r="AK57" s="345"/>
      <c r="AL57" s="345"/>
      <c r="AM57" s="345"/>
      <c r="AN57" s="344">
        <f t="shared" si="0"/>
        <v>0</v>
      </c>
      <c r="AO57" s="345"/>
      <c r="AP57" s="345"/>
      <c r="AQ57" s="91" t="s">
        <v>79</v>
      </c>
      <c r="AR57" s="92"/>
      <c r="AS57" s="93">
        <v>0</v>
      </c>
      <c r="AT57" s="94">
        <f t="shared" si="1"/>
        <v>0</v>
      </c>
      <c r="AU57" s="95">
        <f>'03 - DIO pro vjezd z ulic...'!P81</f>
        <v>0</v>
      </c>
      <c r="AV57" s="94">
        <f>'03 - DIO pro vjezd z ulic...'!J33</f>
        <v>0</v>
      </c>
      <c r="AW57" s="94">
        <f>'03 - DIO pro vjezd z ulic...'!J34</f>
        <v>0</v>
      </c>
      <c r="AX57" s="94">
        <f>'03 - DIO pro vjezd z ulic...'!J35</f>
        <v>0</v>
      </c>
      <c r="AY57" s="94">
        <f>'03 - DIO pro vjezd z ulic...'!J36</f>
        <v>0</v>
      </c>
      <c r="AZ57" s="94">
        <f>'03 - DIO pro vjezd z ulic...'!F33</f>
        <v>0</v>
      </c>
      <c r="BA57" s="94">
        <f>'03 - DIO pro vjezd z ulic...'!F34</f>
        <v>0</v>
      </c>
      <c r="BB57" s="94">
        <f>'03 - DIO pro vjezd z ulic...'!F35</f>
        <v>0</v>
      </c>
      <c r="BC57" s="94">
        <f>'03 - DIO pro vjezd z ulic...'!F36</f>
        <v>0</v>
      </c>
      <c r="BD57" s="96">
        <f>'03 - DIO pro vjezd z ulic...'!F37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24.75" customHeight="1">
      <c r="A58" s="87" t="s">
        <v>76</v>
      </c>
      <c r="B58" s="88"/>
      <c r="C58" s="89"/>
      <c r="D58" s="343" t="s">
        <v>89</v>
      </c>
      <c r="E58" s="343"/>
      <c r="F58" s="343"/>
      <c r="G58" s="343"/>
      <c r="H58" s="343"/>
      <c r="I58" s="90"/>
      <c r="J58" s="343" t="s">
        <v>90</v>
      </c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4">
        <f>'04 - Rektifikace oblouku ...'!J30</f>
        <v>0</v>
      </c>
      <c r="AH58" s="345"/>
      <c r="AI58" s="345"/>
      <c r="AJ58" s="345"/>
      <c r="AK58" s="345"/>
      <c r="AL58" s="345"/>
      <c r="AM58" s="345"/>
      <c r="AN58" s="344">
        <f t="shared" si="0"/>
        <v>0</v>
      </c>
      <c r="AO58" s="345"/>
      <c r="AP58" s="345"/>
      <c r="AQ58" s="91" t="s">
        <v>79</v>
      </c>
      <c r="AR58" s="92"/>
      <c r="AS58" s="93">
        <v>0</v>
      </c>
      <c r="AT58" s="94">
        <f t="shared" si="1"/>
        <v>0</v>
      </c>
      <c r="AU58" s="95">
        <f>'04 - Rektifikace oblouku ...'!P84</f>
        <v>0</v>
      </c>
      <c r="AV58" s="94">
        <f>'04 - Rektifikace oblouku ...'!J33</f>
        <v>0</v>
      </c>
      <c r="AW58" s="94">
        <f>'04 - Rektifikace oblouku ...'!J34</f>
        <v>0</v>
      </c>
      <c r="AX58" s="94">
        <f>'04 - Rektifikace oblouku ...'!J35</f>
        <v>0</v>
      </c>
      <c r="AY58" s="94">
        <f>'04 - Rektifikace oblouku ...'!J36</f>
        <v>0</v>
      </c>
      <c r="AZ58" s="94">
        <f>'04 - Rektifikace oblouku ...'!F33</f>
        <v>0</v>
      </c>
      <c r="BA58" s="94">
        <f>'04 - Rektifikace oblouku ...'!F34</f>
        <v>0</v>
      </c>
      <c r="BB58" s="94">
        <f>'04 - Rektifikace oblouku ...'!F35</f>
        <v>0</v>
      </c>
      <c r="BC58" s="94">
        <f>'04 - Rektifikace oblouku ...'!F36</f>
        <v>0</v>
      </c>
      <c r="BD58" s="96">
        <f>'04 - Rektifikace oblouku ...'!F37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7" customFormat="1" ht="16.5" customHeight="1">
      <c r="A59" s="87" t="s">
        <v>76</v>
      </c>
      <c r="B59" s="88"/>
      <c r="C59" s="89"/>
      <c r="D59" s="343" t="s">
        <v>92</v>
      </c>
      <c r="E59" s="343"/>
      <c r="F59" s="343"/>
      <c r="G59" s="343"/>
      <c r="H59" s="343"/>
      <c r="I59" s="90"/>
      <c r="J59" s="343" t="s">
        <v>93</v>
      </c>
      <c r="K59" s="343"/>
      <c r="L59" s="343"/>
      <c r="M59" s="343"/>
      <c r="N59" s="343"/>
      <c r="O59" s="343"/>
      <c r="P59" s="343"/>
      <c r="Q59" s="343"/>
      <c r="R59" s="343"/>
      <c r="S59" s="343"/>
      <c r="T59" s="343"/>
      <c r="U59" s="343"/>
      <c r="V59" s="343"/>
      <c r="W59" s="343"/>
      <c r="X59" s="343"/>
      <c r="Y59" s="343"/>
      <c r="Z59" s="343"/>
      <c r="AA59" s="343"/>
      <c r="AB59" s="343"/>
      <c r="AC59" s="343"/>
      <c r="AD59" s="343"/>
      <c r="AE59" s="343"/>
      <c r="AF59" s="343"/>
      <c r="AG59" s="344">
        <f>'05 - Vedlejší a ostatní n...'!J30</f>
        <v>0</v>
      </c>
      <c r="AH59" s="345"/>
      <c r="AI59" s="345"/>
      <c r="AJ59" s="345"/>
      <c r="AK59" s="345"/>
      <c r="AL59" s="345"/>
      <c r="AM59" s="345"/>
      <c r="AN59" s="344">
        <f t="shared" si="0"/>
        <v>0</v>
      </c>
      <c r="AO59" s="345"/>
      <c r="AP59" s="345"/>
      <c r="AQ59" s="91" t="s">
        <v>79</v>
      </c>
      <c r="AR59" s="92"/>
      <c r="AS59" s="98">
        <v>0</v>
      </c>
      <c r="AT59" s="99">
        <f t="shared" si="1"/>
        <v>0</v>
      </c>
      <c r="AU59" s="100">
        <f>'05 - Vedlejší a ostatní n...'!P80</f>
        <v>0</v>
      </c>
      <c r="AV59" s="99">
        <f>'05 - Vedlejší a ostatní n...'!J33</f>
        <v>0</v>
      </c>
      <c r="AW59" s="99">
        <f>'05 - Vedlejší a ostatní n...'!J34</f>
        <v>0</v>
      </c>
      <c r="AX59" s="99">
        <f>'05 - Vedlejší a ostatní n...'!J35</f>
        <v>0</v>
      </c>
      <c r="AY59" s="99">
        <f>'05 - Vedlejší a ostatní n...'!J36</f>
        <v>0</v>
      </c>
      <c r="AZ59" s="99">
        <f>'05 - Vedlejší a ostatní n...'!F33</f>
        <v>0</v>
      </c>
      <c r="BA59" s="99">
        <f>'05 - Vedlejší a ostatní n...'!F34</f>
        <v>0</v>
      </c>
      <c r="BB59" s="99">
        <f>'05 - Vedlejší a ostatní n...'!F35</f>
        <v>0</v>
      </c>
      <c r="BC59" s="99">
        <f>'05 - Vedlejší a ostatní n...'!F36</f>
        <v>0</v>
      </c>
      <c r="BD59" s="101">
        <f>'05 - Vedlejší a ostatní n...'!F37</f>
        <v>0</v>
      </c>
      <c r="BT59" s="97" t="s">
        <v>80</v>
      </c>
      <c r="BV59" s="97" t="s">
        <v>74</v>
      </c>
      <c r="BW59" s="97" t="s">
        <v>94</v>
      </c>
      <c r="BX59" s="97" t="s">
        <v>5</v>
      </c>
      <c r="CL59" s="97" t="s">
        <v>19</v>
      </c>
      <c r="CM59" s="97" t="s">
        <v>82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password="CC35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Elektronické zabezpe...'!C2" display="/"/>
    <hyperlink ref="A56" location="'02 - DIO pro vjezd z ulic...'!C2" display="/"/>
    <hyperlink ref="A57" location="'03 - DIO pro vjezd z ulic...'!C2" display="/"/>
    <hyperlink ref="A58" location="'04 - Rektifikace oblouku ...'!C2" display="/"/>
    <hyperlink ref="A59" location="'05 - Vedlejší a ostatní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Dopravní zařízení na vjezdu z ulice Klíšská a České mládeže do Kampusu UJEP Ústí n.L.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97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98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ROUND((SUM(BE81:BE86)),  2)</f>
        <v>0</v>
      </c>
      <c r="G33" s="35"/>
      <c r="H33" s="35"/>
      <c r="I33" s="119">
        <v>0.21</v>
      </c>
      <c r="J33" s="118">
        <f>ROUND(((SUM(BE81:BE86))*I33),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ROUND((SUM(BF81:BF86)),  2)</f>
        <v>0</v>
      </c>
      <c r="G34" s="35"/>
      <c r="H34" s="35"/>
      <c r="I34" s="119">
        <v>0.15</v>
      </c>
      <c r="J34" s="118">
        <f>ROUND(((SUM(BF81:BF86))*I34),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ROUND((SUM(BG81:BG86)),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ROUND((SUM(BH81:BH86)),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ROUND((SUM(BI81:BI86)),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Dopravní zařízení na vjezdu z ulice Klíšská a České mládeže do Kampusu UJEP Ústí n.L.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01 - Elektronické zabezpečení vjezdu do Kampusu UJEP-Mendělejevova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103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105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5" t="str">
        <f>E7</f>
        <v>Dopravní zařízení na vjezdu z ulice Klíšská a České mládeže do Kampusu UJEP Ústí n.L.</v>
      </c>
      <c r="F71" s="376"/>
      <c r="G71" s="376"/>
      <c r="H71" s="376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8" t="str">
        <f>E9</f>
        <v>01 - Elektronické zabezpečení vjezdu do Kampusu UJEP-Mendělejevova</v>
      </c>
      <c r="F73" s="377"/>
      <c r="G73" s="377"/>
      <c r="H73" s="37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Ústí n.L.</v>
      </c>
      <c r="G75" s="37"/>
      <c r="H75" s="37"/>
      <c r="I75" s="30" t="s">
        <v>23</v>
      </c>
      <c r="J75" s="60" t="str">
        <f>IF(J12="","",J12)</f>
        <v>21. 7. 2021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 xml:space="preserve"> </v>
      </c>
      <c r="G77" s="37"/>
      <c r="H77" s="37"/>
      <c r="I77" s="30" t="s">
        <v>32</v>
      </c>
      <c r="J77" s="33" t="str">
        <f>E21</f>
        <v>Ivan Uherčík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30</v>
      </c>
      <c r="D78" s="37"/>
      <c r="E78" s="37"/>
      <c r="F78" s="28" t="str">
        <f>IF(E18="","",E18)</f>
        <v>Vyplň údaj</v>
      </c>
      <c r="G78" s="37"/>
      <c r="H78" s="37"/>
      <c r="I78" s="30" t="s">
        <v>35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106</v>
      </c>
      <c r="D80" s="150" t="s">
        <v>57</v>
      </c>
      <c r="E80" s="150" t="s">
        <v>53</v>
      </c>
      <c r="F80" s="150" t="s">
        <v>54</v>
      </c>
      <c r="G80" s="150" t="s">
        <v>107</v>
      </c>
      <c r="H80" s="150" t="s">
        <v>108</v>
      </c>
      <c r="I80" s="150" t="s">
        <v>109</v>
      </c>
      <c r="J80" s="150" t="s">
        <v>101</v>
      </c>
      <c r="K80" s="151" t="s">
        <v>110</v>
      </c>
      <c r="L80" s="152"/>
      <c r="M80" s="69" t="s">
        <v>19</v>
      </c>
      <c r="N80" s="70" t="s">
        <v>42</v>
      </c>
      <c r="O80" s="70" t="s">
        <v>111</v>
      </c>
      <c r="P80" s="70" t="s">
        <v>112</v>
      </c>
      <c r="Q80" s="70" t="s">
        <v>113</v>
      </c>
      <c r="R80" s="70" t="s">
        <v>114</v>
      </c>
      <c r="S80" s="70" t="s">
        <v>115</v>
      </c>
      <c r="T80" s="71" t="s">
        <v>116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117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71</v>
      </c>
      <c r="AU81" s="18" t="s">
        <v>102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71</v>
      </c>
      <c r="E82" s="161" t="s">
        <v>118</v>
      </c>
      <c r="F82" s="161" t="s">
        <v>119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80</v>
      </c>
      <c r="AT82" s="170" t="s">
        <v>71</v>
      </c>
      <c r="AU82" s="170" t="s">
        <v>72</v>
      </c>
      <c r="AY82" s="169" t="s">
        <v>120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71</v>
      </c>
      <c r="E83" s="172" t="s">
        <v>121</v>
      </c>
      <c r="F83" s="172" t="s">
        <v>122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SUM(P84:P86)</f>
        <v>0</v>
      </c>
      <c r="Q83" s="166"/>
      <c r="R83" s="167">
        <f>SUM(R84:R86)</f>
        <v>0</v>
      </c>
      <c r="S83" s="166"/>
      <c r="T83" s="168">
        <f>SUM(T84:T86)</f>
        <v>0</v>
      </c>
      <c r="AR83" s="169" t="s">
        <v>80</v>
      </c>
      <c r="AT83" s="170" t="s">
        <v>71</v>
      </c>
      <c r="AU83" s="170" t="s">
        <v>80</v>
      </c>
      <c r="AY83" s="169" t="s">
        <v>120</v>
      </c>
      <c r="BK83" s="171">
        <f>SUM(BK84:BK86)</f>
        <v>0</v>
      </c>
    </row>
    <row r="84" spans="1:65" s="2" customFormat="1" ht="16.5" customHeight="1">
      <c r="A84" s="35"/>
      <c r="B84" s="36"/>
      <c r="C84" s="174" t="s">
        <v>80</v>
      </c>
      <c r="D84" s="174" t="s">
        <v>123</v>
      </c>
      <c r="E84" s="175" t="s">
        <v>124</v>
      </c>
      <c r="F84" s="176" t="s">
        <v>78</v>
      </c>
      <c r="G84" s="177" t="s">
        <v>125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126</v>
      </c>
      <c r="AT84" s="185" t="s">
        <v>123</v>
      </c>
      <c r="AU84" s="185" t="s">
        <v>82</v>
      </c>
      <c r="AY84" s="18" t="s">
        <v>120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80</v>
      </c>
      <c r="BK84" s="186">
        <f>ROUND(I84*H84,2)</f>
        <v>0</v>
      </c>
      <c r="BL84" s="18" t="s">
        <v>126</v>
      </c>
      <c r="BM84" s="185" t="s">
        <v>127</v>
      </c>
    </row>
    <row r="85" spans="1:65" s="13" customFormat="1" ht="11.25">
      <c r="B85" s="187"/>
      <c r="C85" s="188"/>
      <c r="D85" s="189" t="s">
        <v>128</v>
      </c>
      <c r="E85" s="190" t="s">
        <v>19</v>
      </c>
      <c r="F85" s="191" t="s">
        <v>129</v>
      </c>
      <c r="G85" s="188"/>
      <c r="H85" s="190" t="s">
        <v>19</v>
      </c>
      <c r="I85" s="192"/>
      <c r="J85" s="188"/>
      <c r="K85" s="188"/>
      <c r="L85" s="193"/>
      <c r="M85" s="194"/>
      <c r="N85" s="195"/>
      <c r="O85" s="195"/>
      <c r="P85" s="195"/>
      <c r="Q85" s="195"/>
      <c r="R85" s="195"/>
      <c r="S85" s="195"/>
      <c r="T85" s="196"/>
      <c r="AT85" s="197" t="s">
        <v>128</v>
      </c>
      <c r="AU85" s="197" t="s">
        <v>82</v>
      </c>
      <c r="AV85" s="13" t="s">
        <v>80</v>
      </c>
      <c r="AW85" s="13" t="s">
        <v>34</v>
      </c>
      <c r="AX85" s="13" t="s">
        <v>72</v>
      </c>
      <c r="AY85" s="197" t="s">
        <v>120</v>
      </c>
    </row>
    <row r="86" spans="1:65" s="14" customFormat="1" ht="11.25">
      <c r="B86" s="198"/>
      <c r="C86" s="199"/>
      <c r="D86" s="189" t="s">
        <v>128</v>
      </c>
      <c r="E86" s="200" t="s">
        <v>19</v>
      </c>
      <c r="F86" s="201" t="s">
        <v>80</v>
      </c>
      <c r="G86" s="199"/>
      <c r="H86" s="202">
        <v>1</v>
      </c>
      <c r="I86" s="203"/>
      <c r="J86" s="199"/>
      <c r="K86" s="199"/>
      <c r="L86" s="204"/>
      <c r="M86" s="205"/>
      <c r="N86" s="206"/>
      <c r="O86" s="206"/>
      <c r="P86" s="206"/>
      <c r="Q86" s="206"/>
      <c r="R86" s="206"/>
      <c r="S86" s="206"/>
      <c r="T86" s="207"/>
      <c r="AT86" s="208" t="s">
        <v>128</v>
      </c>
      <c r="AU86" s="208" t="s">
        <v>82</v>
      </c>
      <c r="AV86" s="14" t="s">
        <v>82</v>
      </c>
      <c r="AW86" s="14" t="s">
        <v>34</v>
      </c>
      <c r="AX86" s="14" t="s">
        <v>80</v>
      </c>
      <c r="AY86" s="208" t="s">
        <v>120</v>
      </c>
    </row>
    <row r="87" spans="1:65" s="2" customFormat="1" ht="6.95" customHeight="1">
      <c r="A87" s="35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password="CC35" sheet="1" objects="1" scenarios="1" formatColumns="0" formatRows="0" autoFilter="0"/>
  <autoFilter ref="C80:K8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Dopravní zařízení na vjezdu z ulice Klíšská a České mládeže do Kampusu UJEP Ústí n.L.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130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98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ROUND((SUM(BE81:BE84)),  2)</f>
        <v>0</v>
      </c>
      <c r="G33" s="35"/>
      <c r="H33" s="35"/>
      <c r="I33" s="119">
        <v>0.21</v>
      </c>
      <c r="J33" s="118">
        <f>ROUND(((SUM(BE81:BE84))*I33),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ROUND((SUM(BF81:BF84)),  2)</f>
        <v>0</v>
      </c>
      <c r="G34" s="35"/>
      <c r="H34" s="35"/>
      <c r="I34" s="119">
        <v>0.15</v>
      </c>
      <c r="J34" s="118">
        <f>ROUND(((SUM(BF81:BF84))*I34),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ROUND((SUM(BG81:BG84)),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ROUND((SUM(BH81:BH84)),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ROUND((SUM(BI81:BI84)),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Dopravní zařízení na vjezdu z ulice Klíšská a České mládeže do Kampusu UJEP Ústí n.L.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02 - DIO pro vjezd z ulice Klíšská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103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105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5" t="str">
        <f>E7</f>
        <v>Dopravní zařízení na vjezdu z ulice Klíšská a České mládeže do Kampusu UJEP Ústí n.L.</v>
      </c>
      <c r="F71" s="376"/>
      <c r="G71" s="376"/>
      <c r="H71" s="376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8" t="str">
        <f>E9</f>
        <v>02 - DIO pro vjezd z ulice Klíšská</v>
      </c>
      <c r="F73" s="377"/>
      <c r="G73" s="377"/>
      <c r="H73" s="37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Ústí n.L.</v>
      </c>
      <c r="G75" s="37"/>
      <c r="H75" s="37"/>
      <c r="I75" s="30" t="s">
        <v>23</v>
      </c>
      <c r="J75" s="60" t="str">
        <f>IF(J12="","",J12)</f>
        <v>21. 7. 2021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 xml:space="preserve"> </v>
      </c>
      <c r="G77" s="37"/>
      <c r="H77" s="37"/>
      <c r="I77" s="30" t="s">
        <v>32</v>
      </c>
      <c r="J77" s="33" t="str">
        <f>E21</f>
        <v>Ivan Uherčík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30</v>
      </c>
      <c r="D78" s="37"/>
      <c r="E78" s="37"/>
      <c r="F78" s="28" t="str">
        <f>IF(E18="","",E18)</f>
        <v>Vyplň údaj</v>
      </c>
      <c r="G78" s="37"/>
      <c r="H78" s="37"/>
      <c r="I78" s="30" t="s">
        <v>35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106</v>
      </c>
      <c r="D80" s="150" t="s">
        <v>57</v>
      </c>
      <c r="E80" s="150" t="s">
        <v>53</v>
      </c>
      <c r="F80" s="150" t="s">
        <v>54</v>
      </c>
      <c r="G80" s="150" t="s">
        <v>107</v>
      </c>
      <c r="H80" s="150" t="s">
        <v>108</v>
      </c>
      <c r="I80" s="150" t="s">
        <v>109</v>
      </c>
      <c r="J80" s="150" t="s">
        <v>101</v>
      </c>
      <c r="K80" s="151" t="s">
        <v>110</v>
      </c>
      <c r="L80" s="152"/>
      <c r="M80" s="69" t="s">
        <v>19</v>
      </c>
      <c r="N80" s="70" t="s">
        <v>42</v>
      </c>
      <c r="O80" s="70" t="s">
        <v>111</v>
      </c>
      <c r="P80" s="70" t="s">
        <v>112</v>
      </c>
      <c r="Q80" s="70" t="s">
        <v>113</v>
      </c>
      <c r="R80" s="70" t="s">
        <v>114</v>
      </c>
      <c r="S80" s="70" t="s">
        <v>115</v>
      </c>
      <c r="T80" s="71" t="s">
        <v>116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117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71</v>
      </c>
      <c r="AU81" s="18" t="s">
        <v>102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71</v>
      </c>
      <c r="E82" s="161" t="s">
        <v>118</v>
      </c>
      <c r="F82" s="161" t="s">
        <v>119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80</v>
      </c>
      <c r="AT82" s="170" t="s">
        <v>71</v>
      </c>
      <c r="AU82" s="170" t="s">
        <v>72</v>
      </c>
      <c r="AY82" s="169" t="s">
        <v>120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71</v>
      </c>
      <c r="E83" s="172" t="s">
        <v>121</v>
      </c>
      <c r="F83" s="172" t="s">
        <v>122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AR83" s="169" t="s">
        <v>80</v>
      </c>
      <c r="AT83" s="170" t="s">
        <v>71</v>
      </c>
      <c r="AU83" s="170" t="s">
        <v>80</v>
      </c>
      <c r="AY83" s="169" t="s">
        <v>120</v>
      </c>
      <c r="BK83" s="171">
        <f>BK84</f>
        <v>0</v>
      </c>
    </row>
    <row r="84" spans="1:65" s="2" customFormat="1" ht="16.5" customHeight="1">
      <c r="A84" s="35"/>
      <c r="B84" s="36"/>
      <c r="C84" s="174" t="s">
        <v>80</v>
      </c>
      <c r="D84" s="174" t="s">
        <v>123</v>
      </c>
      <c r="E84" s="175" t="s">
        <v>131</v>
      </c>
      <c r="F84" s="176" t="s">
        <v>132</v>
      </c>
      <c r="G84" s="177" t="s">
        <v>125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209" t="s">
        <v>19</v>
      </c>
      <c r="N84" s="210" t="s">
        <v>43</v>
      </c>
      <c r="O84" s="211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126</v>
      </c>
      <c r="AT84" s="185" t="s">
        <v>123</v>
      </c>
      <c r="AU84" s="185" t="s">
        <v>82</v>
      </c>
      <c r="AY84" s="18" t="s">
        <v>120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80</v>
      </c>
      <c r="BK84" s="186">
        <f>ROUND(I84*H84,2)</f>
        <v>0</v>
      </c>
      <c r="BL84" s="18" t="s">
        <v>126</v>
      </c>
      <c r="BM84" s="185" t="s">
        <v>127</v>
      </c>
    </row>
    <row r="85" spans="1:65" s="2" customFormat="1" ht="6.95" customHeight="1">
      <c r="A85" s="35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0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password="CC35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Dopravní zařízení na vjezdu z ulice Klíšská a České mládeže do Kampusu UJEP Ústí n.L.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133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98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ROUND((SUM(BE81:BE84)),  2)</f>
        <v>0</v>
      </c>
      <c r="G33" s="35"/>
      <c r="H33" s="35"/>
      <c r="I33" s="119">
        <v>0.21</v>
      </c>
      <c r="J33" s="118">
        <f>ROUND(((SUM(BE81:BE84))*I33),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ROUND((SUM(BF81:BF84)),  2)</f>
        <v>0</v>
      </c>
      <c r="G34" s="35"/>
      <c r="H34" s="35"/>
      <c r="I34" s="119">
        <v>0.15</v>
      </c>
      <c r="J34" s="118">
        <f>ROUND(((SUM(BF81:BF84))*I34),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ROUND((SUM(BG81:BG84)),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ROUND((SUM(BH81:BH84)),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ROUND((SUM(BI81:BI84)),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Dopravní zařízení na vjezdu z ulice Klíšská a České mládeže do Kampusu UJEP Ústí n.L.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03 - DIO pro vjezd z ulice České mládeže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103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105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5" t="str">
        <f>E7</f>
        <v>Dopravní zařízení na vjezdu z ulice Klíšská a České mládeže do Kampusu UJEP Ústí n.L.</v>
      </c>
      <c r="F71" s="376"/>
      <c r="G71" s="376"/>
      <c r="H71" s="376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8" t="str">
        <f>E9</f>
        <v>03 - DIO pro vjezd z ulice České mládeže</v>
      </c>
      <c r="F73" s="377"/>
      <c r="G73" s="377"/>
      <c r="H73" s="37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Ústí n.L.</v>
      </c>
      <c r="G75" s="37"/>
      <c r="H75" s="37"/>
      <c r="I75" s="30" t="s">
        <v>23</v>
      </c>
      <c r="J75" s="60" t="str">
        <f>IF(J12="","",J12)</f>
        <v>21. 7. 2021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 xml:space="preserve"> </v>
      </c>
      <c r="G77" s="37"/>
      <c r="H77" s="37"/>
      <c r="I77" s="30" t="s">
        <v>32</v>
      </c>
      <c r="J77" s="33" t="str">
        <f>E21</f>
        <v>Ivan Uherčík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30</v>
      </c>
      <c r="D78" s="37"/>
      <c r="E78" s="37"/>
      <c r="F78" s="28" t="str">
        <f>IF(E18="","",E18)</f>
        <v>Vyplň údaj</v>
      </c>
      <c r="G78" s="37"/>
      <c r="H78" s="37"/>
      <c r="I78" s="30" t="s">
        <v>35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106</v>
      </c>
      <c r="D80" s="150" t="s">
        <v>57</v>
      </c>
      <c r="E80" s="150" t="s">
        <v>53</v>
      </c>
      <c r="F80" s="150" t="s">
        <v>54</v>
      </c>
      <c r="G80" s="150" t="s">
        <v>107</v>
      </c>
      <c r="H80" s="150" t="s">
        <v>108</v>
      </c>
      <c r="I80" s="150" t="s">
        <v>109</v>
      </c>
      <c r="J80" s="150" t="s">
        <v>101</v>
      </c>
      <c r="K80" s="151" t="s">
        <v>110</v>
      </c>
      <c r="L80" s="152"/>
      <c r="M80" s="69" t="s">
        <v>19</v>
      </c>
      <c r="N80" s="70" t="s">
        <v>42</v>
      </c>
      <c r="O80" s="70" t="s">
        <v>111</v>
      </c>
      <c r="P80" s="70" t="s">
        <v>112</v>
      </c>
      <c r="Q80" s="70" t="s">
        <v>113</v>
      </c>
      <c r="R80" s="70" t="s">
        <v>114</v>
      </c>
      <c r="S80" s="70" t="s">
        <v>115</v>
      </c>
      <c r="T80" s="71" t="s">
        <v>116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117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71</v>
      </c>
      <c r="AU81" s="18" t="s">
        <v>102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71</v>
      </c>
      <c r="E82" s="161" t="s">
        <v>118</v>
      </c>
      <c r="F82" s="161" t="s">
        <v>119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80</v>
      </c>
      <c r="AT82" s="170" t="s">
        <v>71</v>
      </c>
      <c r="AU82" s="170" t="s">
        <v>72</v>
      </c>
      <c r="AY82" s="169" t="s">
        <v>120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71</v>
      </c>
      <c r="E83" s="172" t="s">
        <v>121</v>
      </c>
      <c r="F83" s="172" t="s">
        <v>122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AR83" s="169" t="s">
        <v>80</v>
      </c>
      <c r="AT83" s="170" t="s">
        <v>71</v>
      </c>
      <c r="AU83" s="170" t="s">
        <v>80</v>
      </c>
      <c r="AY83" s="169" t="s">
        <v>120</v>
      </c>
      <c r="BK83" s="171">
        <f>BK84</f>
        <v>0</v>
      </c>
    </row>
    <row r="84" spans="1:65" s="2" customFormat="1" ht="16.5" customHeight="1">
      <c r="A84" s="35"/>
      <c r="B84" s="36"/>
      <c r="C84" s="174" t="s">
        <v>80</v>
      </c>
      <c r="D84" s="174" t="s">
        <v>123</v>
      </c>
      <c r="E84" s="175" t="s">
        <v>134</v>
      </c>
      <c r="F84" s="176" t="s">
        <v>132</v>
      </c>
      <c r="G84" s="177" t="s">
        <v>125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209" t="s">
        <v>19</v>
      </c>
      <c r="N84" s="210" t="s">
        <v>43</v>
      </c>
      <c r="O84" s="211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126</v>
      </c>
      <c r="AT84" s="185" t="s">
        <v>123</v>
      </c>
      <c r="AU84" s="185" t="s">
        <v>82</v>
      </c>
      <c r="AY84" s="18" t="s">
        <v>120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80</v>
      </c>
      <c r="BK84" s="186">
        <f>ROUND(I84*H84,2)</f>
        <v>0</v>
      </c>
      <c r="BL84" s="18" t="s">
        <v>126</v>
      </c>
      <c r="BM84" s="185" t="s">
        <v>127</v>
      </c>
    </row>
    <row r="85" spans="1:65" s="2" customFormat="1" ht="6.95" customHeight="1">
      <c r="A85" s="35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0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password="CC35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Dopravní zařízení na vjezdu z ulice Klíšská a České mládeže do Kampusu UJEP Ústí n.L.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135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98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ROUND((SUM(BE84:BE190)),  2)</f>
        <v>0</v>
      </c>
      <c r="G33" s="35"/>
      <c r="H33" s="35"/>
      <c r="I33" s="119">
        <v>0.21</v>
      </c>
      <c r="J33" s="118">
        <f>ROUND(((SUM(BE84:BE190))*I33),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ROUND((SUM(BF84:BF190)),  2)</f>
        <v>0</v>
      </c>
      <c r="G34" s="35"/>
      <c r="H34" s="35"/>
      <c r="I34" s="119">
        <v>0.15</v>
      </c>
      <c r="J34" s="118">
        <f>ROUND(((SUM(BF84:BF190))*I34),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ROUND((SUM(BG84:BG190)),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ROUND((SUM(BH84:BH190)),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ROUND((SUM(BI84:BI190)),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Dopravní zařízení na vjezdu z ulice Klíšská a České mládeže do Kampusu UJEP Ústí n.L.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04 - Rektifikace oblouku na sjezdu z ulice České mládeže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103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136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137</v>
      </c>
      <c r="E62" s="144"/>
      <c r="F62" s="144"/>
      <c r="G62" s="144"/>
      <c r="H62" s="144"/>
      <c r="I62" s="144"/>
      <c r="J62" s="145">
        <f>J104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138</v>
      </c>
      <c r="E63" s="144"/>
      <c r="F63" s="144"/>
      <c r="G63" s="144"/>
      <c r="H63" s="144"/>
      <c r="I63" s="144"/>
      <c r="J63" s="145">
        <f>J148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139</v>
      </c>
      <c r="E64" s="144"/>
      <c r="F64" s="144"/>
      <c r="G64" s="144"/>
      <c r="H64" s="144"/>
      <c r="I64" s="144"/>
      <c r="J64" s="145">
        <f>J187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105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5" t="str">
        <f>E7</f>
        <v>Dopravní zařízení na vjezdu z ulice Klíšská a České mládeže do Kampusu UJEP Ústí n.L.</v>
      </c>
      <c r="F74" s="376"/>
      <c r="G74" s="376"/>
      <c r="H74" s="37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8" t="str">
        <f>E9</f>
        <v>04 - Rektifikace oblouku na sjezdu z ulice České mládeže</v>
      </c>
      <c r="F76" s="377"/>
      <c r="G76" s="377"/>
      <c r="H76" s="37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Ústí n.L.</v>
      </c>
      <c r="G78" s="37"/>
      <c r="H78" s="37"/>
      <c r="I78" s="30" t="s">
        <v>23</v>
      </c>
      <c r="J78" s="60" t="str">
        <f>IF(J12="","",J12)</f>
        <v>21. 7. 2021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 xml:space="preserve"> </v>
      </c>
      <c r="G80" s="37"/>
      <c r="H80" s="37"/>
      <c r="I80" s="30" t="s">
        <v>32</v>
      </c>
      <c r="J80" s="33" t="str">
        <f>E21</f>
        <v>Ivan Uherčík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30</v>
      </c>
      <c r="D81" s="37"/>
      <c r="E81" s="37"/>
      <c r="F81" s="28" t="str">
        <f>IF(E18="","",E18)</f>
        <v>Vyplň údaj</v>
      </c>
      <c r="G81" s="37"/>
      <c r="H81" s="37"/>
      <c r="I81" s="30" t="s">
        <v>35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106</v>
      </c>
      <c r="D83" s="150" t="s">
        <v>57</v>
      </c>
      <c r="E83" s="150" t="s">
        <v>53</v>
      </c>
      <c r="F83" s="150" t="s">
        <v>54</v>
      </c>
      <c r="G83" s="150" t="s">
        <v>107</v>
      </c>
      <c r="H83" s="150" t="s">
        <v>108</v>
      </c>
      <c r="I83" s="150" t="s">
        <v>109</v>
      </c>
      <c r="J83" s="150" t="s">
        <v>101</v>
      </c>
      <c r="K83" s="151" t="s">
        <v>110</v>
      </c>
      <c r="L83" s="152"/>
      <c r="M83" s="69" t="s">
        <v>19</v>
      </c>
      <c r="N83" s="70" t="s">
        <v>42</v>
      </c>
      <c r="O83" s="70" t="s">
        <v>111</v>
      </c>
      <c r="P83" s="70" t="s">
        <v>112</v>
      </c>
      <c r="Q83" s="70" t="s">
        <v>113</v>
      </c>
      <c r="R83" s="70" t="s">
        <v>114</v>
      </c>
      <c r="S83" s="70" t="s">
        <v>115</v>
      </c>
      <c r="T83" s="71" t="s">
        <v>116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117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40.666091999999999</v>
      </c>
      <c r="S84" s="73"/>
      <c r="T84" s="156">
        <f>T85</f>
        <v>7.6071999999999997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102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71</v>
      </c>
      <c r="E85" s="161" t="s">
        <v>118</v>
      </c>
      <c r="F85" s="161" t="s">
        <v>119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P86+P104+P148+P187</f>
        <v>0</v>
      </c>
      <c r="Q85" s="166"/>
      <c r="R85" s="167">
        <f>R86+R104+R148+R187</f>
        <v>40.666091999999999</v>
      </c>
      <c r="S85" s="166"/>
      <c r="T85" s="168">
        <f>T86+T104+T148+T187</f>
        <v>7.6071999999999997</v>
      </c>
      <c r="AR85" s="169" t="s">
        <v>80</v>
      </c>
      <c r="AT85" s="170" t="s">
        <v>71</v>
      </c>
      <c r="AU85" s="170" t="s">
        <v>72</v>
      </c>
      <c r="AY85" s="169" t="s">
        <v>120</v>
      </c>
      <c r="BK85" s="171">
        <f>BK86+BK104+BK148+BK187</f>
        <v>0</v>
      </c>
    </row>
    <row r="86" spans="1:65" s="12" customFormat="1" ht="22.9" customHeight="1">
      <c r="B86" s="158"/>
      <c r="C86" s="159"/>
      <c r="D86" s="160" t="s">
        <v>71</v>
      </c>
      <c r="E86" s="172" t="s">
        <v>80</v>
      </c>
      <c r="F86" s="172" t="s">
        <v>140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SUM(P87:P103)</f>
        <v>0</v>
      </c>
      <c r="Q86" s="166"/>
      <c r="R86" s="167">
        <f>SUM(R87:R103)</f>
        <v>0</v>
      </c>
      <c r="S86" s="166"/>
      <c r="T86" s="168">
        <f>SUM(T87:T103)</f>
        <v>0</v>
      </c>
      <c r="AR86" s="169" t="s">
        <v>80</v>
      </c>
      <c r="AT86" s="170" t="s">
        <v>71</v>
      </c>
      <c r="AU86" s="170" t="s">
        <v>80</v>
      </c>
      <c r="AY86" s="169" t="s">
        <v>120</v>
      </c>
      <c r="BK86" s="171">
        <f>SUM(BK87:BK103)</f>
        <v>0</v>
      </c>
    </row>
    <row r="87" spans="1:65" s="2" customFormat="1" ht="16.5" customHeight="1">
      <c r="A87" s="35"/>
      <c r="B87" s="36"/>
      <c r="C87" s="174" t="s">
        <v>80</v>
      </c>
      <c r="D87" s="174" t="s">
        <v>123</v>
      </c>
      <c r="E87" s="175" t="s">
        <v>141</v>
      </c>
      <c r="F87" s="176" t="s">
        <v>142</v>
      </c>
      <c r="G87" s="177" t="s">
        <v>143</v>
      </c>
      <c r="H87" s="178">
        <v>37</v>
      </c>
      <c r="I87" s="179"/>
      <c r="J87" s="180">
        <f>ROUND(I87*H87,2)</f>
        <v>0</v>
      </c>
      <c r="K87" s="176" t="s">
        <v>144</v>
      </c>
      <c r="L87" s="40"/>
      <c r="M87" s="181" t="s">
        <v>19</v>
      </c>
      <c r="N87" s="182" t="s">
        <v>43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126</v>
      </c>
      <c r="AT87" s="185" t="s">
        <v>123</v>
      </c>
      <c r="AU87" s="185" t="s">
        <v>82</v>
      </c>
      <c r="AY87" s="18" t="s">
        <v>120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126</v>
      </c>
      <c r="BM87" s="185" t="s">
        <v>145</v>
      </c>
    </row>
    <row r="88" spans="1:65" s="2" customFormat="1" ht="11.25">
      <c r="A88" s="35"/>
      <c r="B88" s="36"/>
      <c r="C88" s="37"/>
      <c r="D88" s="189" t="s">
        <v>146</v>
      </c>
      <c r="E88" s="37"/>
      <c r="F88" s="214" t="s">
        <v>147</v>
      </c>
      <c r="G88" s="37"/>
      <c r="H88" s="37"/>
      <c r="I88" s="215"/>
      <c r="J88" s="37"/>
      <c r="K88" s="37"/>
      <c r="L88" s="40"/>
      <c r="M88" s="216"/>
      <c r="N88" s="21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146</v>
      </c>
      <c r="AU88" s="18" t="s">
        <v>82</v>
      </c>
    </row>
    <row r="89" spans="1:65" s="2" customFormat="1" ht="11.25">
      <c r="A89" s="35"/>
      <c r="B89" s="36"/>
      <c r="C89" s="37"/>
      <c r="D89" s="218" t="s">
        <v>148</v>
      </c>
      <c r="E89" s="37"/>
      <c r="F89" s="219" t="s">
        <v>149</v>
      </c>
      <c r="G89" s="37"/>
      <c r="H89" s="37"/>
      <c r="I89" s="215"/>
      <c r="J89" s="37"/>
      <c r="K89" s="37"/>
      <c r="L89" s="40"/>
      <c r="M89" s="216"/>
      <c r="N89" s="21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148</v>
      </c>
      <c r="AU89" s="18" t="s">
        <v>82</v>
      </c>
    </row>
    <row r="90" spans="1:65" s="14" customFormat="1" ht="11.25">
      <c r="B90" s="198"/>
      <c r="C90" s="199"/>
      <c r="D90" s="189" t="s">
        <v>128</v>
      </c>
      <c r="E90" s="200" t="s">
        <v>19</v>
      </c>
      <c r="F90" s="201" t="s">
        <v>150</v>
      </c>
      <c r="G90" s="199"/>
      <c r="H90" s="202">
        <v>33.6</v>
      </c>
      <c r="I90" s="203"/>
      <c r="J90" s="199"/>
      <c r="K90" s="199"/>
      <c r="L90" s="204"/>
      <c r="M90" s="220"/>
      <c r="N90" s="221"/>
      <c r="O90" s="221"/>
      <c r="P90" s="221"/>
      <c r="Q90" s="221"/>
      <c r="R90" s="221"/>
      <c r="S90" s="221"/>
      <c r="T90" s="222"/>
      <c r="AT90" s="208" t="s">
        <v>128</v>
      </c>
      <c r="AU90" s="208" t="s">
        <v>82</v>
      </c>
      <c r="AV90" s="14" t="s">
        <v>82</v>
      </c>
      <c r="AW90" s="14" t="s">
        <v>34</v>
      </c>
      <c r="AX90" s="14" t="s">
        <v>72</v>
      </c>
      <c r="AY90" s="208" t="s">
        <v>120</v>
      </c>
    </row>
    <row r="91" spans="1:65" s="14" customFormat="1" ht="11.25">
      <c r="B91" s="198"/>
      <c r="C91" s="199"/>
      <c r="D91" s="189" t="s">
        <v>128</v>
      </c>
      <c r="E91" s="200" t="s">
        <v>19</v>
      </c>
      <c r="F91" s="201" t="s">
        <v>151</v>
      </c>
      <c r="G91" s="199"/>
      <c r="H91" s="202">
        <v>3.4</v>
      </c>
      <c r="I91" s="203"/>
      <c r="J91" s="199"/>
      <c r="K91" s="199"/>
      <c r="L91" s="204"/>
      <c r="M91" s="220"/>
      <c r="N91" s="221"/>
      <c r="O91" s="221"/>
      <c r="P91" s="221"/>
      <c r="Q91" s="221"/>
      <c r="R91" s="221"/>
      <c r="S91" s="221"/>
      <c r="T91" s="222"/>
      <c r="AT91" s="208" t="s">
        <v>128</v>
      </c>
      <c r="AU91" s="208" t="s">
        <v>82</v>
      </c>
      <c r="AV91" s="14" t="s">
        <v>82</v>
      </c>
      <c r="AW91" s="14" t="s">
        <v>34</v>
      </c>
      <c r="AX91" s="14" t="s">
        <v>72</v>
      </c>
      <c r="AY91" s="208" t="s">
        <v>120</v>
      </c>
    </row>
    <row r="92" spans="1:65" s="15" customFormat="1" ht="11.25">
      <c r="B92" s="223"/>
      <c r="C92" s="224"/>
      <c r="D92" s="189" t="s">
        <v>128</v>
      </c>
      <c r="E92" s="225" t="s">
        <v>19</v>
      </c>
      <c r="F92" s="226" t="s">
        <v>152</v>
      </c>
      <c r="G92" s="224"/>
      <c r="H92" s="227">
        <v>37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AT92" s="233" t="s">
        <v>128</v>
      </c>
      <c r="AU92" s="233" t="s">
        <v>82</v>
      </c>
      <c r="AV92" s="15" t="s">
        <v>126</v>
      </c>
      <c r="AW92" s="15" t="s">
        <v>34</v>
      </c>
      <c r="AX92" s="15" t="s">
        <v>80</v>
      </c>
      <c r="AY92" s="233" t="s">
        <v>120</v>
      </c>
    </row>
    <row r="93" spans="1:65" s="2" customFormat="1" ht="21.75" customHeight="1">
      <c r="A93" s="35"/>
      <c r="B93" s="36"/>
      <c r="C93" s="174" t="s">
        <v>82</v>
      </c>
      <c r="D93" s="174" t="s">
        <v>123</v>
      </c>
      <c r="E93" s="175" t="s">
        <v>153</v>
      </c>
      <c r="F93" s="176" t="s">
        <v>154</v>
      </c>
      <c r="G93" s="177" t="s">
        <v>155</v>
      </c>
      <c r="H93" s="178">
        <v>16.8</v>
      </c>
      <c r="I93" s="179"/>
      <c r="J93" s="180">
        <f>ROUND(I93*H93,2)</f>
        <v>0</v>
      </c>
      <c r="K93" s="176" t="s">
        <v>144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126</v>
      </c>
      <c r="AT93" s="185" t="s">
        <v>123</v>
      </c>
      <c r="AU93" s="185" t="s">
        <v>82</v>
      </c>
      <c r="AY93" s="18" t="s">
        <v>120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126</v>
      </c>
      <c r="BM93" s="185" t="s">
        <v>156</v>
      </c>
    </row>
    <row r="94" spans="1:65" s="2" customFormat="1" ht="11.25">
      <c r="A94" s="35"/>
      <c r="B94" s="36"/>
      <c r="C94" s="37"/>
      <c r="D94" s="189" t="s">
        <v>146</v>
      </c>
      <c r="E94" s="37"/>
      <c r="F94" s="214" t="s">
        <v>157</v>
      </c>
      <c r="G94" s="37"/>
      <c r="H94" s="37"/>
      <c r="I94" s="215"/>
      <c r="J94" s="37"/>
      <c r="K94" s="37"/>
      <c r="L94" s="40"/>
      <c r="M94" s="216"/>
      <c r="N94" s="21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146</v>
      </c>
      <c r="AU94" s="18" t="s">
        <v>82</v>
      </c>
    </row>
    <row r="95" spans="1:65" s="2" customFormat="1" ht="11.25">
      <c r="A95" s="35"/>
      <c r="B95" s="36"/>
      <c r="C95" s="37"/>
      <c r="D95" s="218" t="s">
        <v>148</v>
      </c>
      <c r="E95" s="37"/>
      <c r="F95" s="219" t="s">
        <v>158</v>
      </c>
      <c r="G95" s="37"/>
      <c r="H95" s="37"/>
      <c r="I95" s="215"/>
      <c r="J95" s="37"/>
      <c r="K95" s="37"/>
      <c r="L95" s="40"/>
      <c r="M95" s="216"/>
      <c r="N95" s="21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148</v>
      </c>
      <c r="AU95" s="18" t="s">
        <v>82</v>
      </c>
    </row>
    <row r="96" spans="1:65" s="14" customFormat="1" ht="11.25">
      <c r="B96" s="198"/>
      <c r="C96" s="199"/>
      <c r="D96" s="189" t="s">
        <v>128</v>
      </c>
      <c r="E96" s="200" t="s">
        <v>19</v>
      </c>
      <c r="F96" s="201" t="s">
        <v>159</v>
      </c>
      <c r="G96" s="199"/>
      <c r="H96" s="202">
        <v>16.8</v>
      </c>
      <c r="I96" s="203"/>
      <c r="J96" s="199"/>
      <c r="K96" s="199"/>
      <c r="L96" s="204"/>
      <c r="M96" s="220"/>
      <c r="N96" s="221"/>
      <c r="O96" s="221"/>
      <c r="P96" s="221"/>
      <c r="Q96" s="221"/>
      <c r="R96" s="221"/>
      <c r="S96" s="221"/>
      <c r="T96" s="222"/>
      <c r="AT96" s="208" t="s">
        <v>128</v>
      </c>
      <c r="AU96" s="208" t="s">
        <v>82</v>
      </c>
      <c r="AV96" s="14" t="s">
        <v>82</v>
      </c>
      <c r="AW96" s="14" t="s">
        <v>34</v>
      </c>
      <c r="AX96" s="14" t="s">
        <v>80</v>
      </c>
      <c r="AY96" s="208" t="s">
        <v>120</v>
      </c>
    </row>
    <row r="97" spans="1:65" s="2" customFormat="1" ht="21.75" customHeight="1">
      <c r="A97" s="35"/>
      <c r="B97" s="36"/>
      <c r="C97" s="174" t="s">
        <v>160</v>
      </c>
      <c r="D97" s="174" t="s">
        <v>123</v>
      </c>
      <c r="E97" s="175" t="s">
        <v>161</v>
      </c>
      <c r="F97" s="176" t="s">
        <v>162</v>
      </c>
      <c r="G97" s="177" t="s">
        <v>155</v>
      </c>
      <c r="H97" s="178">
        <v>16.8</v>
      </c>
      <c r="I97" s="179"/>
      <c r="J97" s="180">
        <f>ROUND(I97*H97,2)</f>
        <v>0</v>
      </c>
      <c r="K97" s="176" t="s">
        <v>144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126</v>
      </c>
      <c r="AT97" s="185" t="s">
        <v>123</v>
      </c>
      <c r="AU97" s="185" t="s">
        <v>82</v>
      </c>
      <c r="AY97" s="18" t="s">
        <v>120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126</v>
      </c>
      <c r="BM97" s="185" t="s">
        <v>163</v>
      </c>
    </row>
    <row r="98" spans="1:65" s="2" customFormat="1" ht="19.5">
      <c r="A98" s="35"/>
      <c r="B98" s="36"/>
      <c r="C98" s="37"/>
      <c r="D98" s="189" t="s">
        <v>146</v>
      </c>
      <c r="E98" s="37"/>
      <c r="F98" s="214" t="s">
        <v>164</v>
      </c>
      <c r="G98" s="37"/>
      <c r="H98" s="37"/>
      <c r="I98" s="215"/>
      <c r="J98" s="37"/>
      <c r="K98" s="37"/>
      <c r="L98" s="40"/>
      <c r="M98" s="216"/>
      <c r="N98" s="21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146</v>
      </c>
      <c r="AU98" s="18" t="s">
        <v>82</v>
      </c>
    </row>
    <row r="99" spans="1:65" s="2" customFormat="1" ht="11.25">
      <c r="A99" s="35"/>
      <c r="B99" s="36"/>
      <c r="C99" s="37"/>
      <c r="D99" s="218" t="s">
        <v>148</v>
      </c>
      <c r="E99" s="37"/>
      <c r="F99" s="219" t="s">
        <v>165</v>
      </c>
      <c r="G99" s="37"/>
      <c r="H99" s="37"/>
      <c r="I99" s="215"/>
      <c r="J99" s="37"/>
      <c r="K99" s="37"/>
      <c r="L99" s="40"/>
      <c r="M99" s="216"/>
      <c r="N99" s="21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148</v>
      </c>
      <c r="AU99" s="18" t="s">
        <v>82</v>
      </c>
    </row>
    <row r="100" spans="1:65" s="2" customFormat="1" ht="16.5" customHeight="1">
      <c r="A100" s="35"/>
      <c r="B100" s="36"/>
      <c r="C100" s="174" t="s">
        <v>126</v>
      </c>
      <c r="D100" s="174" t="s">
        <v>123</v>
      </c>
      <c r="E100" s="175" t="s">
        <v>166</v>
      </c>
      <c r="F100" s="176" t="s">
        <v>167</v>
      </c>
      <c r="G100" s="177" t="s">
        <v>168</v>
      </c>
      <c r="H100" s="178">
        <v>30.24</v>
      </c>
      <c r="I100" s="179"/>
      <c r="J100" s="180">
        <f>ROUND(I100*H100,2)</f>
        <v>0</v>
      </c>
      <c r="K100" s="176" t="s">
        <v>144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126</v>
      </c>
      <c r="AT100" s="185" t="s">
        <v>123</v>
      </c>
      <c r="AU100" s="185" t="s">
        <v>82</v>
      </c>
      <c r="AY100" s="18" t="s">
        <v>120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126</v>
      </c>
      <c r="BM100" s="185" t="s">
        <v>169</v>
      </c>
    </row>
    <row r="101" spans="1:65" s="2" customFormat="1" ht="19.5">
      <c r="A101" s="35"/>
      <c r="B101" s="36"/>
      <c r="C101" s="37"/>
      <c r="D101" s="189" t="s">
        <v>146</v>
      </c>
      <c r="E101" s="37"/>
      <c r="F101" s="214" t="s">
        <v>170</v>
      </c>
      <c r="G101" s="37"/>
      <c r="H101" s="37"/>
      <c r="I101" s="215"/>
      <c r="J101" s="37"/>
      <c r="K101" s="37"/>
      <c r="L101" s="40"/>
      <c r="M101" s="216"/>
      <c r="N101" s="21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146</v>
      </c>
      <c r="AU101" s="18" t="s">
        <v>82</v>
      </c>
    </row>
    <row r="102" spans="1:65" s="2" customFormat="1" ht="11.25">
      <c r="A102" s="35"/>
      <c r="B102" s="36"/>
      <c r="C102" s="37"/>
      <c r="D102" s="218" t="s">
        <v>148</v>
      </c>
      <c r="E102" s="37"/>
      <c r="F102" s="219" t="s">
        <v>171</v>
      </c>
      <c r="G102" s="37"/>
      <c r="H102" s="37"/>
      <c r="I102" s="215"/>
      <c r="J102" s="37"/>
      <c r="K102" s="37"/>
      <c r="L102" s="40"/>
      <c r="M102" s="216"/>
      <c r="N102" s="21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148</v>
      </c>
      <c r="AU102" s="18" t="s">
        <v>82</v>
      </c>
    </row>
    <row r="103" spans="1:65" s="14" customFormat="1" ht="11.25">
      <c r="B103" s="198"/>
      <c r="C103" s="199"/>
      <c r="D103" s="189" t="s">
        <v>128</v>
      </c>
      <c r="E103" s="200" t="s">
        <v>19</v>
      </c>
      <c r="F103" s="201" t="s">
        <v>172</v>
      </c>
      <c r="G103" s="199"/>
      <c r="H103" s="202">
        <v>30.24</v>
      </c>
      <c r="I103" s="203"/>
      <c r="J103" s="199"/>
      <c r="K103" s="199"/>
      <c r="L103" s="204"/>
      <c r="M103" s="220"/>
      <c r="N103" s="221"/>
      <c r="O103" s="221"/>
      <c r="P103" s="221"/>
      <c r="Q103" s="221"/>
      <c r="R103" s="221"/>
      <c r="S103" s="221"/>
      <c r="T103" s="222"/>
      <c r="AT103" s="208" t="s">
        <v>128</v>
      </c>
      <c r="AU103" s="208" t="s">
        <v>82</v>
      </c>
      <c r="AV103" s="14" t="s">
        <v>82</v>
      </c>
      <c r="AW103" s="14" t="s">
        <v>34</v>
      </c>
      <c r="AX103" s="14" t="s">
        <v>80</v>
      </c>
      <c r="AY103" s="208" t="s">
        <v>120</v>
      </c>
    </row>
    <row r="104" spans="1:65" s="12" customFormat="1" ht="22.9" customHeight="1">
      <c r="B104" s="158"/>
      <c r="C104" s="159"/>
      <c r="D104" s="160" t="s">
        <v>71</v>
      </c>
      <c r="E104" s="172" t="s">
        <v>173</v>
      </c>
      <c r="F104" s="172" t="s">
        <v>174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SUM(P105:P147)</f>
        <v>0</v>
      </c>
      <c r="Q104" s="166"/>
      <c r="R104" s="167">
        <f>SUM(R105:R147)</f>
        <v>40.666091999999999</v>
      </c>
      <c r="S104" s="166"/>
      <c r="T104" s="168">
        <f>SUM(T105:T147)</f>
        <v>0</v>
      </c>
      <c r="AR104" s="169" t="s">
        <v>80</v>
      </c>
      <c r="AT104" s="170" t="s">
        <v>71</v>
      </c>
      <c r="AU104" s="170" t="s">
        <v>80</v>
      </c>
      <c r="AY104" s="169" t="s">
        <v>120</v>
      </c>
      <c r="BK104" s="171">
        <f>SUM(BK105:BK147)</f>
        <v>0</v>
      </c>
    </row>
    <row r="105" spans="1:65" s="2" customFormat="1" ht="21.75" customHeight="1">
      <c r="A105" s="35"/>
      <c r="B105" s="36"/>
      <c r="C105" s="174" t="s">
        <v>173</v>
      </c>
      <c r="D105" s="174" t="s">
        <v>123</v>
      </c>
      <c r="E105" s="175" t="s">
        <v>175</v>
      </c>
      <c r="F105" s="176" t="s">
        <v>176</v>
      </c>
      <c r="G105" s="177" t="s">
        <v>177</v>
      </c>
      <c r="H105" s="178">
        <v>28</v>
      </c>
      <c r="I105" s="179"/>
      <c r="J105" s="180">
        <f>ROUND(I105*H105,2)</f>
        <v>0</v>
      </c>
      <c r="K105" s="176" t="s">
        <v>144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5.9999999999999995E-4</v>
      </c>
      <c r="R105" s="183">
        <f>Q105*H105</f>
        <v>1.6799999999999999E-2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126</v>
      </c>
      <c r="AT105" s="185" t="s">
        <v>123</v>
      </c>
      <c r="AU105" s="185" t="s">
        <v>82</v>
      </c>
      <c r="AY105" s="18" t="s">
        <v>120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126</v>
      </c>
      <c r="BM105" s="185" t="s">
        <v>178</v>
      </c>
    </row>
    <row r="106" spans="1:65" s="2" customFormat="1" ht="19.5">
      <c r="A106" s="35"/>
      <c r="B106" s="36"/>
      <c r="C106" s="37"/>
      <c r="D106" s="189" t="s">
        <v>146</v>
      </c>
      <c r="E106" s="37"/>
      <c r="F106" s="214" t="s">
        <v>179</v>
      </c>
      <c r="G106" s="37"/>
      <c r="H106" s="37"/>
      <c r="I106" s="215"/>
      <c r="J106" s="37"/>
      <c r="K106" s="37"/>
      <c r="L106" s="40"/>
      <c r="M106" s="216"/>
      <c r="N106" s="21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146</v>
      </c>
      <c r="AU106" s="18" t="s">
        <v>82</v>
      </c>
    </row>
    <row r="107" spans="1:65" s="2" customFormat="1" ht="11.25">
      <c r="A107" s="35"/>
      <c r="B107" s="36"/>
      <c r="C107" s="37"/>
      <c r="D107" s="218" t="s">
        <v>148</v>
      </c>
      <c r="E107" s="37"/>
      <c r="F107" s="219" t="s">
        <v>180</v>
      </c>
      <c r="G107" s="37"/>
      <c r="H107" s="37"/>
      <c r="I107" s="215"/>
      <c r="J107" s="37"/>
      <c r="K107" s="37"/>
      <c r="L107" s="40"/>
      <c r="M107" s="216"/>
      <c r="N107" s="21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148</v>
      </c>
      <c r="AU107" s="18" t="s">
        <v>82</v>
      </c>
    </row>
    <row r="108" spans="1:65" s="2" customFormat="1" ht="21.75" customHeight="1">
      <c r="A108" s="35"/>
      <c r="B108" s="36"/>
      <c r="C108" s="174" t="s">
        <v>181</v>
      </c>
      <c r="D108" s="174" t="s">
        <v>123</v>
      </c>
      <c r="E108" s="175" t="s">
        <v>182</v>
      </c>
      <c r="F108" s="176" t="s">
        <v>183</v>
      </c>
      <c r="G108" s="177" t="s">
        <v>143</v>
      </c>
      <c r="H108" s="178">
        <v>28</v>
      </c>
      <c r="I108" s="179"/>
      <c r="J108" s="180">
        <f>ROUND(I108*H108,2)</f>
        <v>0</v>
      </c>
      <c r="K108" s="176" t="s">
        <v>144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0.10373</v>
      </c>
      <c r="R108" s="183">
        <f>Q108*H108</f>
        <v>2.9044400000000001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126</v>
      </c>
      <c r="AT108" s="185" t="s">
        <v>123</v>
      </c>
      <c r="AU108" s="185" t="s">
        <v>82</v>
      </c>
      <c r="AY108" s="18" t="s">
        <v>120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126</v>
      </c>
      <c r="BM108" s="185" t="s">
        <v>184</v>
      </c>
    </row>
    <row r="109" spans="1:65" s="2" customFormat="1" ht="19.5">
      <c r="A109" s="35"/>
      <c r="B109" s="36"/>
      <c r="C109" s="37"/>
      <c r="D109" s="189" t="s">
        <v>146</v>
      </c>
      <c r="E109" s="37"/>
      <c r="F109" s="214" t="s">
        <v>185</v>
      </c>
      <c r="G109" s="37"/>
      <c r="H109" s="37"/>
      <c r="I109" s="215"/>
      <c r="J109" s="37"/>
      <c r="K109" s="37"/>
      <c r="L109" s="40"/>
      <c r="M109" s="216"/>
      <c r="N109" s="21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146</v>
      </c>
      <c r="AU109" s="18" t="s">
        <v>82</v>
      </c>
    </row>
    <row r="110" spans="1:65" s="2" customFormat="1" ht="11.25">
      <c r="A110" s="35"/>
      <c r="B110" s="36"/>
      <c r="C110" s="37"/>
      <c r="D110" s="218" t="s">
        <v>148</v>
      </c>
      <c r="E110" s="37"/>
      <c r="F110" s="219" t="s">
        <v>186</v>
      </c>
      <c r="G110" s="37"/>
      <c r="H110" s="37"/>
      <c r="I110" s="215"/>
      <c r="J110" s="37"/>
      <c r="K110" s="37"/>
      <c r="L110" s="40"/>
      <c r="M110" s="216"/>
      <c r="N110" s="21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14" customFormat="1" ht="11.25">
      <c r="B111" s="198"/>
      <c r="C111" s="199"/>
      <c r="D111" s="189" t="s">
        <v>128</v>
      </c>
      <c r="E111" s="200" t="s">
        <v>19</v>
      </c>
      <c r="F111" s="201" t="s">
        <v>187</v>
      </c>
      <c r="G111" s="199"/>
      <c r="H111" s="202">
        <v>28</v>
      </c>
      <c r="I111" s="203"/>
      <c r="J111" s="199"/>
      <c r="K111" s="199"/>
      <c r="L111" s="204"/>
      <c r="M111" s="220"/>
      <c r="N111" s="221"/>
      <c r="O111" s="221"/>
      <c r="P111" s="221"/>
      <c r="Q111" s="221"/>
      <c r="R111" s="221"/>
      <c r="S111" s="221"/>
      <c r="T111" s="222"/>
      <c r="AT111" s="208" t="s">
        <v>128</v>
      </c>
      <c r="AU111" s="208" t="s">
        <v>82</v>
      </c>
      <c r="AV111" s="14" t="s">
        <v>82</v>
      </c>
      <c r="AW111" s="14" t="s">
        <v>34</v>
      </c>
      <c r="AX111" s="14" t="s">
        <v>80</v>
      </c>
      <c r="AY111" s="208" t="s">
        <v>120</v>
      </c>
    </row>
    <row r="112" spans="1:65" s="2" customFormat="1" ht="16.5" customHeight="1">
      <c r="A112" s="35"/>
      <c r="B112" s="36"/>
      <c r="C112" s="174" t="s">
        <v>188</v>
      </c>
      <c r="D112" s="174" t="s">
        <v>123</v>
      </c>
      <c r="E112" s="175" t="s">
        <v>189</v>
      </c>
      <c r="F112" s="176" t="s">
        <v>190</v>
      </c>
      <c r="G112" s="177" t="s">
        <v>143</v>
      </c>
      <c r="H112" s="178">
        <v>28</v>
      </c>
      <c r="I112" s="179"/>
      <c r="J112" s="180">
        <f>ROUND(I112*H112,2)</f>
        <v>0</v>
      </c>
      <c r="K112" s="176" t="s">
        <v>144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3.1E-4</v>
      </c>
      <c r="R112" s="183">
        <f>Q112*H112</f>
        <v>8.6800000000000002E-3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126</v>
      </c>
      <c r="AT112" s="185" t="s">
        <v>123</v>
      </c>
      <c r="AU112" s="185" t="s">
        <v>82</v>
      </c>
      <c r="AY112" s="18" t="s">
        <v>120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126</v>
      </c>
      <c r="BM112" s="185" t="s">
        <v>191</v>
      </c>
    </row>
    <row r="113" spans="1:65" s="2" customFormat="1" ht="11.25">
      <c r="A113" s="35"/>
      <c r="B113" s="36"/>
      <c r="C113" s="37"/>
      <c r="D113" s="189" t="s">
        <v>146</v>
      </c>
      <c r="E113" s="37"/>
      <c r="F113" s="214" t="s">
        <v>192</v>
      </c>
      <c r="G113" s="37"/>
      <c r="H113" s="37"/>
      <c r="I113" s="215"/>
      <c r="J113" s="37"/>
      <c r="K113" s="37"/>
      <c r="L113" s="40"/>
      <c r="M113" s="216"/>
      <c r="N113" s="21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146</v>
      </c>
      <c r="AU113" s="18" t="s">
        <v>82</v>
      </c>
    </row>
    <row r="114" spans="1:65" s="2" customFormat="1" ht="11.25">
      <c r="A114" s="35"/>
      <c r="B114" s="36"/>
      <c r="C114" s="37"/>
      <c r="D114" s="218" t="s">
        <v>148</v>
      </c>
      <c r="E114" s="37"/>
      <c r="F114" s="219" t="s">
        <v>193</v>
      </c>
      <c r="G114" s="37"/>
      <c r="H114" s="37"/>
      <c r="I114" s="215"/>
      <c r="J114" s="37"/>
      <c r="K114" s="37"/>
      <c r="L114" s="40"/>
      <c r="M114" s="216"/>
      <c r="N114" s="21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148</v>
      </c>
      <c r="AU114" s="18" t="s">
        <v>82</v>
      </c>
    </row>
    <row r="115" spans="1:65" s="2" customFormat="1" ht="16.5" customHeight="1">
      <c r="A115" s="35"/>
      <c r="B115" s="36"/>
      <c r="C115" s="174" t="s">
        <v>194</v>
      </c>
      <c r="D115" s="174" t="s">
        <v>123</v>
      </c>
      <c r="E115" s="175" t="s">
        <v>195</v>
      </c>
      <c r="F115" s="176" t="s">
        <v>196</v>
      </c>
      <c r="G115" s="177" t="s">
        <v>143</v>
      </c>
      <c r="H115" s="178">
        <v>28</v>
      </c>
      <c r="I115" s="179"/>
      <c r="J115" s="180">
        <f>ROUND(I115*H115,2)</f>
        <v>0</v>
      </c>
      <c r="K115" s="176" t="s">
        <v>144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0.20746000000000001</v>
      </c>
      <c r="R115" s="183">
        <f>Q115*H115</f>
        <v>5.8088800000000003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126</v>
      </c>
      <c r="AT115" s="185" t="s">
        <v>123</v>
      </c>
      <c r="AU115" s="185" t="s">
        <v>82</v>
      </c>
      <c r="AY115" s="18" t="s">
        <v>120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126</v>
      </c>
      <c r="BM115" s="185" t="s">
        <v>197</v>
      </c>
    </row>
    <row r="116" spans="1:65" s="2" customFormat="1" ht="19.5">
      <c r="A116" s="35"/>
      <c r="B116" s="36"/>
      <c r="C116" s="37"/>
      <c r="D116" s="189" t="s">
        <v>146</v>
      </c>
      <c r="E116" s="37"/>
      <c r="F116" s="214" t="s">
        <v>198</v>
      </c>
      <c r="G116" s="37"/>
      <c r="H116" s="37"/>
      <c r="I116" s="215"/>
      <c r="J116" s="37"/>
      <c r="K116" s="37"/>
      <c r="L116" s="40"/>
      <c r="M116" s="216"/>
      <c r="N116" s="21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146</v>
      </c>
      <c r="AU116" s="18" t="s">
        <v>82</v>
      </c>
    </row>
    <row r="117" spans="1:65" s="2" customFormat="1" ht="11.25">
      <c r="A117" s="35"/>
      <c r="B117" s="36"/>
      <c r="C117" s="37"/>
      <c r="D117" s="218" t="s">
        <v>148</v>
      </c>
      <c r="E117" s="37"/>
      <c r="F117" s="219" t="s">
        <v>199</v>
      </c>
      <c r="G117" s="37"/>
      <c r="H117" s="37"/>
      <c r="I117" s="215"/>
      <c r="J117" s="37"/>
      <c r="K117" s="37"/>
      <c r="L117" s="40"/>
      <c r="M117" s="216"/>
      <c r="N117" s="217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148</v>
      </c>
      <c r="AU117" s="18" t="s">
        <v>82</v>
      </c>
    </row>
    <row r="118" spans="1:65" s="2" customFormat="1" ht="16.5" customHeight="1">
      <c r="A118" s="35"/>
      <c r="B118" s="36"/>
      <c r="C118" s="174" t="s">
        <v>200</v>
      </c>
      <c r="D118" s="174" t="s">
        <v>123</v>
      </c>
      <c r="E118" s="175" t="s">
        <v>201</v>
      </c>
      <c r="F118" s="176" t="s">
        <v>202</v>
      </c>
      <c r="G118" s="177" t="s">
        <v>143</v>
      </c>
      <c r="H118" s="178">
        <v>28</v>
      </c>
      <c r="I118" s="179"/>
      <c r="J118" s="180">
        <f>ROUND(I118*H118,2)</f>
        <v>0</v>
      </c>
      <c r="K118" s="176" t="s">
        <v>144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6.0099999999999997E-3</v>
      </c>
      <c r="R118" s="183">
        <f>Q118*H118</f>
        <v>0.16827999999999999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126</v>
      </c>
      <c r="AT118" s="185" t="s">
        <v>123</v>
      </c>
      <c r="AU118" s="185" t="s">
        <v>82</v>
      </c>
      <c r="AY118" s="18" t="s">
        <v>120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126</v>
      </c>
      <c r="BM118" s="185" t="s">
        <v>203</v>
      </c>
    </row>
    <row r="119" spans="1:65" s="2" customFormat="1" ht="11.25">
      <c r="A119" s="35"/>
      <c r="B119" s="36"/>
      <c r="C119" s="37"/>
      <c r="D119" s="189" t="s">
        <v>146</v>
      </c>
      <c r="E119" s="37"/>
      <c r="F119" s="214" t="s">
        <v>204</v>
      </c>
      <c r="G119" s="37"/>
      <c r="H119" s="37"/>
      <c r="I119" s="215"/>
      <c r="J119" s="37"/>
      <c r="K119" s="37"/>
      <c r="L119" s="40"/>
      <c r="M119" s="216"/>
      <c r="N119" s="21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146</v>
      </c>
      <c r="AU119" s="18" t="s">
        <v>82</v>
      </c>
    </row>
    <row r="120" spans="1:65" s="2" customFormat="1" ht="11.25">
      <c r="A120" s="35"/>
      <c r="B120" s="36"/>
      <c r="C120" s="37"/>
      <c r="D120" s="218" t="s">
        <v>148</v>
      </c>
      <c r="E120" s="37"/>
      <c r="F120" s="219" t="s">
        <v>205</v>
      </c>
      <c r="G120" s="37"/>
      <c r="H120" s="37"/>
      <c r="I120" s="215"/>
      <c r="J120" s="37"/>
      <c r="K120" s="37"/>
      <c r="L120" s="40"/>
      <c r="M120" s="216"/>
      <c r="N120" s="21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148</v>
      </c>
      <c r="AU120" s="18" t="s">
        <v>82</v>
      </c>
    </row>
    <row r="121" spans="1:65" s="2" customFormat="1" ht="16.5" customHeight="1">
      <c r="A121" s="35"/>
      <c r="B121" s="36"/>
      <c r="C121" s="174" t="s">
        <v>206</v>
      </c>
      <c r="D121" s="174" t="s">
        <v>123</v>
      </c>
      <c r="E121" s="175" t="s">
        <v>207</v>
      </c>
      <c r="F121" s="176" t="s">
        <v>208</v>
      </c>
      <c r="G121" s="177" t="s">
        <v>143</v>
      </c>
      <c r="H121" s="178">
        <v>28</v>
      </c>
      <c r="I121" s="179"/>
      <c r="J121" s="180">
        <f>ROUND(I121*H121,2)</f>
        <v>0</v>
      </c>
      <c r="K121" s="176" t="s">
        <v>144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0.37190000000000001</v>
      </c>
      <c r="R121" s="183">
        <f>Q121*H121</f>
        <v>10.4132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126</v>
      </c>
      <c r="AT121" s="185" t="s">
        <v>123</v>
      </c>
      <c r="AU121" s="185" t="s">
        <v>82</v>
      </c>
      <c r="AY121" s="18" t="s">
        <v>120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126</v>
      </c>
      <c r="BM121" s="185" t="s">
        <v>209</v>
      </c>
    </row>
    <row r="122" spans="1:65" s="2" customFormat="1" ht="11.25">
      <c r="A122" s="35"/>
      <c r="B122" s="36"/>
      <c r="C122" s="37"/>
      <c r="D122" s="189" t="s">
        <v>146</v>
      </c>
      <c r="E122" s="37"/>
      <c r="F122" s="214" t="s">
        <v>210</v>
      </c>
      <c r="G122" s="37"/>
      <c r="H122" s="37"/>
      <c r="I122" s="215"/>
      <c r="J122" s="37"/>
      <c r="K122" s="37"/>
      <c r="L122" s="40"/>
      <c r="M122" s="216"/>
      <c r="N122" s="21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146</v>
      </c>
      <c r="AU122" s="18" t="s">
        <v>82</v>
      </c>
    </row>
    <row r="123" spans="1:65" s="2" customFormat="1" ht="11.25">
      <c r="A123" s="35"/>
      <c r="B123" s="36"/>
      <c r="C123" s="37"/>
      <c r="D123" s="218" t="s">
        <v>148</v>
      </c>
      <c r="E123" s="37"/>
      <c r="F123" s="219" t="s">
        <v>211</v>
      </c>
      <c r="G123" s="37"/>
      <c r="H123" s="37"/>
      <c r="I123" s="215"/>
      <c r="J123" s="37"/>
      <c r="K123" s="37"/>
      <c r="L123" s="40"/>
      <c r="M123" s="216"/>
      <c r="N123" s="21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82</v>
      </c>
    </row>
    <row r="124" spans="1:65" s="2" customFormat="1" ht="16.5" customHeight="1">
      <c r="A124" s="35"/>
      <c r="B124" s="36"/>
      <c r="C124" s="174" t="s">
        <v>212</v>
      </c>
      <c r="D124" s="174" t="s">
        <v>123</v>
      </c>
      <c r="E124" s="175" t="s">
        <v>213</v>
      </c>
      <c r="F124" s="176" t="s">
        <v>214</v>
      </c>
      <c r="G124" s="177" t="s">
        <v>143</v>
      </c>
      <c r="H124" s="178">
        <v>28</v>
      </c>
      <c r="I124" s="179"/>
      <c r="J124" s="180">
        <f>ROUND(I124*H124,2)</f>
        <v>0</v>
      </c>
      <c r="K124" s="176" t="s">
        <v>144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0.46</v>
      </c>
      <c r="R124" s="183">
        <f>Q124*H124</f>
        <v>12.88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126</v>
      </c>
      <c r="AT124" s="185" t="s">
        <v>123</v>
      </c>
      <c r="AU124" s="185" t="s">
        <v>82</v>
      </c>
      <c r="AY124" s="18" t="s">
        <v>120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126</v>
      </c>
      <c r="BM124" s="185" t="s">
        <v>215</v>
      </c>
    </row>
    <row r="125" spans="1:65" s="2" customFormat="1" ht="11.25">
      <c r="A125" s="35"/>
      <c r="B125" s="36"/>
      <c r="C125" s="37"/>
      <c r="D125" s="189" t="s">
        <v>146</v>
      </c>
      <c r="E125" s="37"/>
      <c r="F125" s="214" t="s">
        <v>216</v>
      </c>
      <c r="G125" s="37"/>
      <c r="H125" s="37"/>
      <c r="I125" s="215"/>
      <c r="J125" s="37"/>
      <c r="K125" s="37"/>
      <c r="L125" s="40"/>
      <c r="M125" s="216"/>
      <c r="N125" s="21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146</v>
      </c>
      <c r="AU125" s="18" t="s">
        <v>82</v>
      </c>
    </row>
    <row r="126" spans="1:65" s="2" customFormat="1" ht="11.25">
      <c r="A126" s="35"/>
      <c r="B126" s="36"/>
      <c r="C126" s="37"/>
      <c r="D126" s="218" t="s">
        <v>148</v>
      </c>
      <c r="E126" s="37"/>
      <c r="F126" s="219" t="s">
        <v>217</v>
      </c>
      <c r="G126" s="37"/>
      <c r="H126" s="37"/>
      <c r="I126" s="215"/>
      <c r="J126" s="37"/>
      <c r="K126" s="37"/>
      <c r="L126" s="40"/>
      <c r="M126" s="216"/>
      <c r="N126" s="21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148</v>
      </c>
      <c r="AU126" s="18" t="s">
        <v>82</v>
      </c>
    </row>
    <row r="127" spans="1:65" s="2" customFormat="1" ht="16.5" customHeight="1">
      <c r="A127" s="35"/>
      <c r="B127" s="36"/>
      <c r="C127" s="174" t="s">
        <v>218</v>
      </c>
      <c r="D127" s="174" t="s">
        <v>123</v>
      </c>
      <c r="E127" s="175" t="s">
        <v>219</v>
      </c>
      <c r="F127" s="176" t="s">
        <v>220</v>
      </c>
      <c r="G127" s="177" t="s">
        <v>143</v>
      </c>
      <c r="H127" s="178">
        <v>3.4</v>
      </c>
      <c r="I127" s="179"/>
      <c r="J127" s="180">
        <f>ROUND(I127*H127,2)</f>
        <v>0</v>
      </c>
      <c r="K127" s="176" t="s">
        <v>144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8.4250000000000005E-2</v>
      </c>
      <c r="R127" s="183">
        <f>Q127*H127</f>
        <v>0.28645000000000004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126</v>
      </c>
      <c r="AT127" s="185" t="s">
        <v>123</v>
      </c>
      <c r="AU127" s="185" t="s">
        <v>82</v>
      </c>
      <c r="AY127" s="18" t="s">
        <v>120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126</v>
      </c>
      <c r="BM127" s="185" t="s">
        <v>221</v>
      </c>
    </row>
    <row r="128" spans="1:65" s="2" customFormat="1" ht="29.25">
      <c r="A128" s="35"/>
      <c r="B128" s="36"/>
      <c r="C128" s="37"/>
      <c r="D128" s="189" t="s">
        <v>146</v>
      </c>
      <c r="E128" s="37"/>
      <c r="F128" s="214" t="s">
        <v>222</v>
      </c>
      <c r="G128" s="37"/>
      <c r="H128" s="37"/>
      <c r="I128" s="215"/>
      <c r="J128" s="37"/>
      <c r="K128" s="37"/>
      <c r="L128" s="40"/>
      <c r="M128" s="216"/>
      <c r="N128" s="21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146</v>
      </c>
      <c r="AU128" s="18" t="s">
        <v>82</v>
      </c>
    </row>
    <row r="129" spans="1:65" s="2" customFormat="1" ht="11.25">
      <c r="A129" s="35"/>
      <c r="B129" s="36"/>
      <c r="C129" s="37"/>
      <c r="D129" s="218" t="s">
        <v>148</v>
      </c>
      <c r="E129" s="37"/>
      <c r="F129" s="219" t="s">
        <v>223</v>
      </c>
      <c r="G129" s="37"/>
      <c r="H129" s="37"/>
      <c r="I129" s="215"/>
      <c r="J129" s="37"/>
      <c r="K129" s="37"/>
      <c r="L129" s="40"/>
      <c r="M129" s="216"/>
      <c r="N129" s="21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148</v>
      </c>
      <c r="AU129" s="18" t="s">
        <v>82</v>
      </c>
    </row>
    <row r="130" spans="1:65" s="14" customFormat="1" ht="11.25">
      <c r="B130" s="198"/>
      <c r="C130" s="199"/>
      <c r="D130" s="189" t="s">
        <v>128</v>
      </c>
      <c r="E130" s="200" t="s">
        <v>19</v>
      </c>
      <c r="F130" s="201" t="s">
        <v>224</v>
      </c>
      <c r="G130" s="199"/>
      <c r="H130" s="202">
        <v>3.4</v>
      </c>
      <c r="I130" s="203"/>
      <c r="J130" s="199"/>
      <c r="K130" s="199"/>
      <c r="L130" s="204"/>
      <c r="M130" s="220"/>
      <c r="N130" s="221"/>
      <c r="O130" s="221"/>
      <c r="P130" s="221"/>
      <c r="Q130" s="221"/>
      <c r="R130" s="221"/>
      <c r="S130" s="221"/>
      <c r="T130" s="222"/>
      <c r="AT130" s="208" t="s">
        <v>128</v>
      </c>
      <c r="AU130" s="208" t="s">
        <v>82</v>
      </c>
      <c r="AV130" s="14" t="s">
        <v>82</v>
      </c>
      <c r="AW130" s="14" t="s">
        <v>34</v>
      </c>
      <c r="AX130" s="14" t="s">
        <v>80</v>
      </c>
      <c r="AY130" s="208" t="s">
        <v>120</v>
      </c>
    </row>
    <row r="131" spans="1:65" s="2" customFormat="1" ht="16.5" customHeight="1">
      <c r="A131" s="35"/>
      <c r="B131" s="36"/>
      <c r="C131" s="234" t="s">
        <v>225</v>
      </c>
      <c r="D131" s="234" t="s">
        <v>226</v>
      </c>
      <c r="E131" s="235" t="s">
        <v>227</v>
      </c>
      <c r="F131" s="236" t="s">
        <v>228</v>
      </c>
      <c r="G131" s="237" t="s">
        <v>143</v>
      </c>
      <c r="H131" s="238">
        <v>1.6479999999999999</v>
      </c>
      <c r="I131" s="239"/>
      <c r="J131" s="240">
        <f>ROUND(I131*H131,2)</f>
        <v>0</v>
      </c>
      <c r="K131" s="236" t="s">
        <v>19</v>
      </c>
      <c r="L131" s="241"/>
      <c r="M131" s="242" t="s">
        <v>19</v>
      </c>
      <c r="N131" s="243" t="s">
        <v>43</v>
      </c>
      <c r="O131" s="65"/>
      <c r="P131" s="183">
        <f>O131*H131</f>
        <v>0</v>
      </c>
      <c r="Q131" s="183">
        <v>0.13100000000000001</v>
      </c>
      <c r="R131" s="183">
        <f>Q131*H131</f>
        <v>0.215888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194</v>
      </c>
      <c r="AT131" s="185" t="s">
        <v>226</v>
      </c>
      <c r="AU131" s="185" t="s">
        <v>82</v>
      </c>
      <c r="AY131" s="18" t="s">
        <v>120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80</v>
      </c>
      <c r="BK131" s="186">
        <f>ROUND(I131*H131,2)</f>
        <v>0</v>
      </c>
      <c r="BL131" s="18" t="s">
        <v>126</v>
      </c>
      <c r="BM131" s="185" t="s">
        <v>229</v>
      </c>
    </row>
    <row r="132" spans="1:65" s="2" customFormat="1" ht="11.25">
      <c r="A132" s="35"/>
      <c r="B132" s="36"/>
      <c r="C132" s="37"/>
      <c r="D132" s="189" t="s">
        <v>146</v>
      </c>
      <c r="E132" s="37"/>
      <c r="F132" s="214" t="s">
        <v>228</v>
      </c>
      <c r="G132" s="37"/>
      <c r="H132" s="37"/>
      <c r="I132" s="215"/>
      <c r="J132" s="37"/>
      <c r="K132" s="37"/>
      <c r="L132" s="40"/>
      <c r="M132" s="216"/>
      <c r="N132" s="21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146</v>
      </c>
      <c r="AU132" s="18" t="s">
        <v>82</v>
      </c>
    </row>
    <row r="133" spans="1:65" s="14" customFormat="1" ht="11.25">
      <c r="B133" s="198"/>
      <c r="C133" s="199"/>
      <c r="D133" s="189" t="s">
        <v>128</v>
      </c>
      <c r="E133" s="200" t="s">
        <v>19</v>
      </c>
      <c r="F133" s="201" t="s">
        <v>230</v>
      </c>
      <c r="G133" s="199"/>
      <c r="H133" s="202">
        <v>1.6479999999999999</v>
      </c>
      <c r="I133" s="203"/>
      <c r="J133" s="199"/>
      <c r="K133" s="199"/>
      <c r="L133" s="204"/>
      <c r="M133" s="220"/>
      <c r="N133" s="221"/>
      <c r="O133" s="221"/>
      <c r="P133" s="221"/>
      <c r="Q133" s="221"/>
      <c r="R133" s="221"/>
      <c r="S133" s="221"/>
      <c r="T133" s="222"/>
      <c r="AT133" s="208" t="s">
        <v>128</v>
      </c>
      <c r="AU133" s="208" t="s">
        <v>82</v>
      </c>
      <c r="AV133" s="14" t="s">
        <v>82</v>
      </c>
      <c r="AW133" s="14" t="s">
        <v>34</v>
      </c>
      <c r="AX133" s="14" t="s">
        <v>80</v>
      </c>
      <c r="AY133" s="208" t="s">
        <v>120</v>
      </c>
    </row>
    <row r="134" spans="1:65" s="2" customFormat="1" ht="16.5" customHeight="1">
      <c r="A134" s="35"/>
      <c r="B134" s="36"/>
      <c r="C134" s="234" t="s">
        <v>231</v>
      </c>
      <c r="D134" s="234" t="s">
        <v>226</v>
      </c>
      <c r="E134" s="235" t="s">
        <v>232</v>
      </c>
      <c r="F134" s="236" t="s">
        <v>233</v>
      </c>
      <c r="G134" s="237" t="s">
        <v>143</v>
      </c>
      <c r="H134" s="238">
        <v>1.8540000000000001</v>
      </c>
      <c r="I134" s="239"/>
      <c r="J134" s="240">
        <f>ROUND(I134*H134,2)</f>
        <v>0</v>
      </c>
      <c r="K134" s="236" t="s">
        <v>19</v>
      </c>
      <c r="L134" s="241"/>
      <c r="M134" s="242" t="s">
        <v>19</v>
      </c>
      <c r="N134" s="243" t="s">
        <v>43</v>
      </c>
      <c r="O134" s="65"/>
      <c r="P134" s="183">
        <f>O134*H134</f>
        <v>0</v>
      </c>
      <c r="Q134" s="183">
        <v>0.13100000000000001</v>
      </c>
      <c r="R134" s="183">
        <f>Q134*H134</f>
        <v>0.24287400000000003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194</v>
      </c>
      <c r="AT134" s="185" t="s">
        <v>226</v>
      </c>
      <c r="AU134" s="185" t="s">
        <v>82</v>
      </c>
      <c r="AY134" s="18" t="s">
        <v>120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80</v>
      </c>
      <c r="BK134" s="186">
        <f>ROUND(I134*H134,2)</f>
        <v>0</v>
      </c>
      <c r="BL134" s="18" t="s">
        <v>126</v>
      </c>
      <c r="BM134" s="185" t="s">
        <v>234</v>
      </c>
    </row>
    <row r="135" spans="1:65" s="2" customFormat="1" ht="11.25">
      <c r="A135" s="35"/>
      <c r="B135" s="36"/>
      <c r="C135" s="37"/>
      <c r="D135" s="189" t="s">
        <v>146</v>
      </c>
      <c r="E135" s="37"/>
      <c r="F135" s="214" t="s">
        <v>233</v>
      </c>
      <c r="G135" s="37"/>
      <c r="H135" s="37"/>
      <c r="I135" s="215"/>
      <c r="J135" s="37"/>
      <c r="K135" s="37"/>
      <c r="L135" s="40"/>
      <c r="M135" s="216"/>
      <c r="N135" s="21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146</v>
      </c>
      <c r="AU135" s="18" t="s">
        <v>82</v>
      </c>
    </row>
    <row r="136" spans="1:65" s="14" customFormat="1" ht="11.25">
      <c r="B136" s="198"/>
      <c r="C136" s="199"/>
      <c r="D136" s="189" t="s">
        <v>128</v>
      </c>
      <c r="E136" s="200" t="s">
        <v>19</v>
      </c>
      <c r="F136" s="201" t="s">
        <v>235</v>
      </c>
      <c r="G136" s="199"/>
      <c r="H136" s="202">
        <v>1.8540000000000001</v>
      </c>
      <c r="I136" s="203"/>
      <c r="J136" s="199"/>
      <c r="K136" s="199"/>
      <c r="L136" s="204"/>
      <c r="M136" s="220"/>
      <c r="N136" s="221"/>
      <c r="O136" s="221"/>
      <c r="P136" s="221"/>
      <c r="Q136" s="221"/>
      <c r="R136" s="221"/>
      <c r="S136" s="221"/>
      <c r="T136" s="222"/>
      <c r="AT136" s="208" t="s">
        <v>128</v>
      </c>
      <c r="AU136" s="208" t="s">
        <v>82</v>
      </c>
      <c r="AV136" s="14" t="s">
        <v>82</v>
      </c>
      <c r="AW136" s="14" t="s">
        <v>34</v>
      </c>
      <c r="AX136" s="14" t="s">
        <v>80</v>
      </c>
      <c r="AY136" s="208" t="s">
        <v>120</v>
      </c>
    </row>
    <row r="137" spans="1:65" s="2" customFormat="1" ht="16.5" customHeight="1">
      <c r="A137" s="35"/>
      <c r="B137" s="36"/>
      <c r="C137" s="174" t="s">
        <v>8</v>
      </c>
      <c r="D137" s="174" t="s">
        <v>123</v>
      </c>
      <c r="E137" s="175" t="s">
        <v>236</v>
      </c>
      <c r="F137" s="176" t="s">
        <v>237</v>
      </c>
      <c r="G137" s="177" t="s">
        <v>177</v>
      </c>
      <c r="H137" s="178">
        <v>28</v>
      </c>
      <c r="I137" s="179"/>
      <c r="J137" s="180">
        <f>ROUND(I137*H137,2)</f>
        <v>0</v>
      </c>
      <c r="K137" s="176" t="s">
        <v>144</v>
      </c>
      <c r="L137" s="40"/>
      <c r="M137" s="181" t="s">
        <v>19</v>
      </c>
      <c r="N137" s="182" t="s">
        <v>43</v>
      </c>
      <c r="O137" s="65"/>
      <c r="P137" s="183">
        <f>O137*H137</f>
        <v>0</v>
      </c>
      <c r="Q137" s="183">
        <v>0.15540000000000001</v>
      </c>
      <c r="R137" s="183">
        <f>Q137*H137</f>
        <v>4.3512000000000004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126</v>
      </c>
      <c r="AT137" s="185" t="s">
        <v>123</v>
      </c>
      <c r="AU137" s="185" t="s">
        <v>82</v>
      </c>
      <c r="AY137" s="18" t="s">
        <v>120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80</v>
      </c>
      <c r="BK137" s="186">
        <f>ROUND(I137*H137,2)</f>
        <v>0</v>
      </c>
      <c r="BL137" s="18" t="s">
        <v>126</v>
      </c>
      <c r="BM137" s="185" t="s">
        <v>238</v>
      </c>
    </row>
    <row r="138" spans="1:65" s="2" customFormat="1" ht="19.5">
      <c r="A138" s="35"/>
      <c r="B138" s="36"/>
      <c r="C138" s="37"/>
      <c r="D138" s="189" t="s">
        <v>146</v>
      </c>
      <c r="E138" s="37"/>
      <c r="F138" s="214" t="s">
        <v>239</v>
      </c>
      <c r="G138" s="37"/>
      <c r="H138" s="37"/>
      <c r="I138" s="215"/>
      <c r="J138" s="37"/>
      <c r="K138" s="37"/>
      <c r="L138" s="40"/>
      <c r="M138" s="216"/>
      <c r="N138" s="217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146</v>
      </c>
      <c r="AU138" s="18" t="s">
        <v>82</v>
      </c>
    </row>
    <row r="139" spans="1:65" s="2" customFormat="1" ht="11.25">
      <c r="A139" s="35"/>
      <c r="B139" s="36"/>
      <c r="C139" s="37"/>
      <c r="D139" s="218" t="s">
        <v>148</v>
      </c>
      <c r="E139" s="37"/>
      <c r="F139" s="219" t="s">
        <v>240</v>
      </c>
      <c r="G139" s="37"/>
      <c r="H139" s="37"/>
      <c r="I139" s="215"/>
      <c r="J139" s="37"/>
      <c r="K139" s="37"/>
      <c r="L139" s="40"/>
      <c r="M139" s="216"/>
      <c r="N139" s="21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148</v>
      </c>
      <c r="AU139" s="18" t="s">
        <v>82</v>
      </c>
    </row>
    <row r="140" spans="1:65" s="2" customFormat="1" ht="16.5" customHeight="1">
      <c r="A140" s="35"/>
      <c r="B140" s="36"/>
      <c r="C140" s="234" t="s">
        <v>241</v>
      </c>
      <c r="D140" s="234" t="s">
        <v>226</v>
      </c>
      <c r="E140" s="235" t="s">
        <v>242</v>
      </c>
      <c r="F140" s="236" t="s">
        <v>243</v>
      </c>
      <c r="G140" s="237" t="s">
        <v>177</v>
      </c>
      <c r="H140" s="238">
        <v>28</v>
      </c>
      <c r="I140" s="239"/>
      <c r="J140" s="240">
        <f>ROUND(I140*H140,2)</f>
        <v>0</v>
      </c>
      <c r="K140" s="236" t="s">
        <v>144</v>
      </c>
      <c r="L140" s="241"/>
      <c r="M140" s="242" t="s">
        <v>19</v>
      </c>
      <c r="N140" s="243" t="s">
        <v>43</v>
      </c>
      <c r="O140" s="65"/>
      <c r="P140" s="183">
        <f>O140*H140</f>
        <v>0</v>
      </c>
      <c r="Q140" s="183">
        <v>0.10199999999999999</v>
      </c>
      <c r="R140" s="183">
        <f>Q140*H140</f>
        <v>2.8559999999999999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194</v>
      </c>
      <c r="AT140" s="185" t="s">
        <v>226</v>
      </c>
      <c r="AU140" s="185" t="s">
        <v>82</v>
      </c>
      <c r="AY140" s="18" t="s">
        <v>120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126</v>
      </c>
      <c r="BM140" s="185" t="s">
        <v>244</v>
      </c>
    </row>
    <row r="141" spans="1:65" s="2" customFormat="1" ht="11.25">
      <c r="A141" s="35"/>
      <c r="B141" s="36"/>
      <c r="C141" s="37"/>
      <c r="D141" s="189" t="s">
        <v>146</v>
      </c>
      <c r="E141" s="37"/>
      <c r="F141" s="214" t="s">
        <v>243</v>
      </c>
      <c r="G141" s="37"/>
      <c r="H141" s="37"/>
      <c r="I141" s="215"/>
      <c r="J141" s="37"/>
      <c r="K141" s="37"/>
      <c r="L141" s="40"/>
      <c r="M141" s="216"/>
      <c r="N141" s="21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146</v>
      </c>
      <c r="AU141" s="18" t="s">
        <v>82</v>
      </c>
    </row>
    <row r="142" spans="1:65" s="2" customFormat="1" ht="11.25">
      <c r="A142" s="35"/>
      <c r="B142" s="36"/>
      <c r="C142" s="37"/>
      <c r="D142" s="218" t="s">
        <v>148</v>
      </c>
      <c r="E142" s="37"/>
      <c r="F142" s="219" t="s">
        <v>245</v>
      </c>
      <c r="G142" s="37"/>
      <c r="H142" s="37"/>
      <c r="I142" s="215"/>
      <c r="J142" s="37"/>
      <c r="K142" s="37"/>
      <c r="L142" s="40"/>
      <c r="M142" s="216"/>
      <c r="N142" s="21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148</v>
      </c>
      <c r="AU142" s="18" t="s">
        <v>82</v>
      </c>
    </row>
    <row r="143" spans="1:65" s="2" customFormat="1" ht="16.5" customHeight="1">
      <c r="A143" s="35"/>
      <c r="B143" s="36"/>
      <c r="C143" s="174" t="s">
        <v>246</v>
      </c>
      <c r="D143" s="174" t="s">
        <v>123</v>
      </c>
      <c r="E143" s="175" t="s">
        <v>247</v>
      </c>
      <c r="F143" s="176" t="s">
        <v>248</v>
      </c>
      <c r="G143" s="177" t="s">
        <v>177</v>
      </c>
      <c r="H143" s="178">
        <v>4</v>
      </c>
      <c r="I143" s="179"/>
      <c r="J143" s="180">
        <f>ROUND(I143*H143,2)</f>
        <v>0</v>
      </c>
      <c r="K143" s="176" t="s">
        <v>144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0.10095</v>
      </c>
      <c r="R143" s="183">
        <f>Q143*H143</f>
        <v>0.40379999999999999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126</v>
      </c>
      <c r="AT143" s="185" t="s">
        <v>123</v>
      </c>
      <c r="AU143" s="185" t="s">
        <v>82</v>
      </c>
      <c r="AY143" s="18" t="s">
        <v>120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80</v>
      </c>
      <c r="BK143" s="186">
        <f>ROUND(I143*H143,2)</f>
        <v>0</v>
      </c>
      <c r="BL143" s="18" t="s">
        <v>126</v>
      </c>
      <c r="BM143" s="185" t="s">
        <v>249</v>
      </c>
    </row>
    <row r="144" spans="1:65" s="2" customFormat="1" ht="19.5">
      <c r="A144" s="35"/>
      <c r="B144" s="36"/>
      <c r="C144" s="37"/>
      <c r="D144" s="189" t="s">
        <v>146</v>
      </c>
      <c r="E144" s="37"/>
      <c r="F144" s="214" t="s">
        <v>250</v>
      </c>
      <c r="G144" s="37"/>
      <c r="H144" s="37"/>
      <c r="I144" s="215"/>
      <c r="J144" s="37"/>
      <c r="K144" s="37"/>
      <c r="L144" s="40"/>
      <c r="M144" s="216"/>
      <c r="N144" s="21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146</v>
      </c>
      <c r="AU144" s="18" t="s">
        <v>82</v>
      </c>
    </row>
    <row r="145" spans="1:65" s="2" customFormat="1" ht="11.25">
      <c r="A145" s="35"/>
      <c r="B145" s="36"/>
      <c r="C145" s="37"/>
      <c r="D145" s="218" t="s">
        <v>148</v>
      </c>
      <c r="E145" s="37"/>
      <c r="F145" s="219" t="s">
        <v>251</v>
      </c>
      <c r="G145" s="37"/>
      <c r="H145" s="37"/>
      <c r="I145" s="215"/>
      <c r="J145" s="37"/>
      <c r="K145" s="37"/>
      <c r="L145" s="40"/>
      <c r="M145" s="216"/>
      <c r="N145" s="21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148</v>
      </c>
      <c r="AU145" s="18" t="s">
        <v>82</v>
      </c>
    </row>
    <row r="146" spans="1:65" s="2" customFormat="1" ht="16.5" customHeight="1">
      <c r="A146" s="35"/>
      <c r="B146" s="36"/>
      <c r="C146" s="234" t="s">
        <v>252</v>
      </c>
      <c r="D146" s="234" t="s">
        <v>226</v>
      </c>
      <c r="E146" s="235" t="s">
        <v>253</v>
      </c>
      <c r="F146" s="236" t="s">
        <v>254</v>
      </c>
      <c r="G146" s="237" t="s">
        <v>177</v>
      </c>
      <c r="H146" s="238">
        <v>4</v>
      </c>
      <c r="I146" s="239"/>
      <c r="J146" s="240">
        <f>ROUND(I146*H146,2)</f>
        <v>0</v>
      </c>
      <c r="K146" s="236" t="s">
        <v>19</v>
      </c>
      <c r="L146" s="241"/>
      <c r="M146" s="242" t="s">
        <v>19</v>
      </c>
      <c r="N146" s="243" t="s">
        <v>43</v>
      </c>
      <c r="O146" s="65"/>
      <c r="P146" s="183">
        <f>O146*H146</f>
        <v>0</v>
      </c>
      <c r="Q146" s="183">
        <v>2.7400000000000001E-2</v>
      </c>
      <c r="R146" s="183">
        <f>Q146*H146</f>
        <v>0.1096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194</v>
      </c>
      <c r="AT146" s="185" t="s">
        <v>226</v>
      </c>
      <c r="AU146" s="185" t="s">
        <v>82</v>
      </c>
      <c r="AY146" s="18" t="s">
        <v>120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80</v>
      </c>
      <c r="BK146" s="186">
        <f>ROUND(I146*H146,2)</f>
        <v>0</v>
      </c>
      <c r="BL146" s="18" t="s">
        <v>126</v>
      </c>
      <c r="BM146" s="185" t="s">
        <v>255</v>
      </c>
    </row>
    <row r="147" spans="1:65" s="2" customFormat="1" ht="11.25">
      <c r="A147" s="35"/>
      <c r="B147" s="36"/>
      <c r="C147" s="37"/>
      <c r="D147" s="189" t="s">
        <v>146</v>
      </c>
      <c r="E147" s="37"/>
      <c r="F147" s="214" t="s">
        <v>254</v>
      </c>
      <c r="G147" s="37"/>
      <c r="H147" s="37"/>
      <c r="I147" s="215"/>
      <c r="J147" s="37"/>
      <c r="K147" s="37"/>
      <c r="L147" s="40"/>
      <c r="M147" s="216"/>
      <c r="N147" s="21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146</v>
      </c>
      <c r="AU147" s="18" t="s">
        <v>82</v>
      </c>
    </row>
    <row r="148" spans="1:65" s="12" customFormat="1" ht="22.9" customHeight="1">
      <c r="B148" s="158"/>
      <c r="C148" s="159"/>
      <c r="D148" s="160" t="s">
        <v>71</v>
      </c>
      <c r="E148" s="172" t="s">
        <v>256</v>
      </c>
      <c r="F148" s="172" t="s">
        <v>257</v>
      </c>
      <c r="G148" s="159"/>
      <c r="H148" s="159"/>
      <c r="I148" s="162"/>
      <c r="J148" s="173">
        <f>BK148</f>
        <v>0</v>
      </c>
      <c r="K148" s="159"/>
      <c r="L148" s="164"/>
      <c r="M148" s="165"/>
      <c r="N148" s="166"/>
      <c r="O148" s="166"/>
      <c r="P148" s="167">
        <f>SUM(P149:P186)</f>
        <v>0</v>
      </c>
      <c r="Q148" s="166"/>
      <c r="R148" s="167">
        <f>SUM(R149:R186)</f>
        <v>0</v>
      </c>
      <c r="S148" s="166"/>
      <c r="T148" s="168">
        <f>SUM(T149:T186)</f>
        <v>7.6071999999999997</v>
      </c>
      <c r="AR148" s="169" t="s">
        <v>80</v>
      </c>
      <c r="AT148" s="170" t="s">
        <v>71</v>
      </c>
      <c r="AU148" s="170" t="s">
        <v>80</v>
      </c>
      <c r="AY148" s="169" t="s">
        <v>120</v>
      </c>
      <c r="BK148" s="171">
        <f>SUM(BK149:BK186)</f>
        <v>0</v>
      </c>
    </row>
    <row r="149" spans="1:65" s="2" customFormat="1" ht="16.5" customHeight="1">
      <c r="A149" s="35"/>
      <c r="B149" s="36"/>
      <c r="C149" s="174" t="s">
        <v>258</v>
      </c>
      <c r="D149" s="174" t="s">
        <v>123</v>
      </c>
      <c r="E149" s="175" t="s">
        <v>259</v>
      </c>
      <c r="F149" s="176" t="s">
        <v>260</v>
      </c>
      <c r="G149" s="177" t="s">
        <v>177</v>
      </c>
      <c r="H149" s="178">
        <v>28</v>
      </c>
      <c r="I149" s="179"/>
      <c r="J149" s="180">
        <f>ROUND(I149*H149,2)</f>
        <v>0</v>
      </c>
      <c r="K149" s="176" t="s">
        <v>144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0.20499999999999999</v>
      </c>
      <c r="T149" s="184">
        <f>S149*H149</f>
        <v>5.7399999999999993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126</v>
      </c>
      <c r="AT149" s="185" t="s">
        <v>123</v>
      </c>
      <c r="AU149" s="185" t="s">
        <v>82</v>
      </c>
      <c r="AY149" s="18" t="s">
        <v>120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80</v>
      </c>
      <c r="BK149" s="186">
        <f>ROUND(I149*H149,2)</f>
        <v>0</v>
      </c>
      <c r="BL149" s="18" t="s">
        <v>126</v>
      </c>
      <c r="BM149" s="185" t="s">
        <v>261</v>
      </c>
    </row>
    <row r="150" spans="1:65" s="2" customFormat="1" ht="19.5">
      <c r="A150" s="35"/>
      <c r="B150" s="36"/>
      <c r="C150" s="37"/>
      <c r="D150" s="189" t="s">
        <v>146</v>
      </c>
      <c r="E150" s="37"/>
      <c r="F150" s="214" t="s">
        <v>262</v>
      </c>
      <c r="G150" s="37"/>
      <c r="H150" s="37"/>
      <c r="I150" s="215"/>
      <c r="J150" s="37"/>
      <c r="K150" s="37"/>
      <c r="L150" s="40"/>
      <c r="M150" s="216"/>
      <c r="N150" s="21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82</v>
      </c>
    </row>
    <row r="151" spans="1:65" s="2" customFormat="1" ht="11.25">
      <c r="A151" s="35"/>
      <c r="B151" s="36"/>
      <c r="C151" s="37"/>
      <c r="D151" s="218" t="s">
        <v>148</v>
      </c>
      <c r="E151" s="37"/>
      <c r="F151" s="219" t="s">
        <v>263</v>
      </c>
      <c r="G151" s="37"/>
      <c r="H151" s="37"/>
      <c r="I151" s="215"/>
      <c r="J151" s="37"/>
      <c r="K151" s="37"/>
      <c r="L151" s="40"/>
      <c r="M151" s="216"/>
      <c r="N151" s="21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148</v>
      </c>
      <c r="AU151" s="18" t="s">
        <v>82</v>
      </c>
    </row>
    <row r="152" spans="1:65" s="2" customFormat="1" ht="16.5" customHeight="1">
      <c r="A152" s="35"/>
      <c r="B152" s="36"/>
      <c r="C152" s="174" t="s">
        <v>264</v>
      </c>
      <c r="D152" s="174" t="s">
        <v>123</v>
      </c>
      <c r="E152" s="175" t="s">
        <v>265</v>
      </c>
      <c r="F152" s="176" t="s">
        <v>266</v>
      </c>
      <c r="G152" s="177" t="s">
        <v>177</v>
      </c>
      <c r="H152" s="178">
        <v>4</v>
      </c>
      <c r="I152" s="179"/>
      <c r="J152" s="180">
        <f>ROUND(I152*H152,2)</f>
        <v>0</v>
      </c>
      <c r="K152" s="176" t="s">
        <v>144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0.04</v>
      </c>
      <c r="T152" s="184">
        <f>S152*H152</f>
        <v>0.16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126</v>
      </c>
      <c r="AT152" s="185" t="s">
        <v>123</v>
      </c>
      <c r="AU152" s="185" t="s">
        <v>82</v>
      </c>
      <c r="AY152" s="18" t="s">
        <v>120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80</v>
      </c>
      <c r="BK152" s="186">
        <f>ROUND(I152*H152,2)</f>
        <v>0</v>
      </c>
      <c r="BL152" s="18" t="s">
        <v>126</v>
      </c>
      <c r="BM152" s="185" t="s">
        <v>267</v>
      </c>
    </row>
    <row r="153" spans="1:65" s="2" customFormat="1" ht="19.5">
      <c r="A153" s="35"/>
      <c r="B153" s="36"/>
      <c r="C153" s="37"/>
      <c r="D153" s="189" t="s">
        <v>146</v>
      </c>
      <c r="E153" s="37"/>
      <c r="F153" s="214" t="s">
        <v>268</v>
      </c>
      <c r="G153" s="37"/>
      <c r="H153" s="37"/>
      <c r="I153" s="215"/>
      <c r="J153" s="37"/>
      <c r="K153" s="37"/>
      <c r="L153" s="40"/>
      <c r="M153" s="216"/>
      <c r="N153" s="21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146</v>
      </c>
      <c r="AU153" s="18" t="s">
        <v>82</v>
      </c>
    </row>
    <row r="154" spans="1:65" s="2" customFormat="1" ht="11.25">
      <c r="A154" s="35"/>
      <c r="B154" s="36"/>
      <c r="C154" s="37"/>
      <c r="D154" s="218" t="s">
        <v>148</v>
      </c>
      <c r="E154" s="37"/>
      <c r="F154" s="219" t="s">
        <v>269</v>
      </c>
      <c r="G154" s="37"/>
      <c r="H154" s="37"/>
      <c r="I154" s="215"/>
      <c r="J154" s="37"/>
      <c r="K154" s="37"/>
      <c r="L154" s="40"/>
      <c r="M154" s="216"/>
      <c r="N154" s="21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148</v>
      </c>
      <c r="AU154" s="18" t="s">
        <v>82</v>
      </c>
    </row>
    <row r="155" spans="1:65" s="2" customFormat="1" ht="16.5" customHeight="1">
      <c r="A155" s="35"/>
      <c r="B155" s="36"/>
      <c r="C155" s="174" t="s">
        <v>7</v>
      </c>
      <c r="D155" s="174" t="s">
        <v>123</v>
      </c>
      <c r="E155" s="175" t="s">
        <v>270</v>
      </c>
      <c r="F155" s="176" t="s">
        <v>271</v>
      </c>
      <c r="G155" s="177" t="s">
        <v>177</v>
      </c>
      <c r="H155" s="178">
        <v>28</v>
      </c>
      <c r="I155" s="179"/>
      <c r="J155" s="180">
        <f>ROUND(I155*H155,2)</f>
        <v>0</v>
      </c>
      <c r="K155" s="176" t="s">
        <v>144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126</v>
      </c>
      <c r="AT155" s="185" t="s">
        <v>123</v>
      </c>
      <c r="AU155" s="185" t="s">
        <v>82</v>
      </c>
      <c r="AY155" s="18" t="s">
        <v>120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80</v>
      </c>
      <c r="BK155" s="186">
        <f>ROUND(I155*H155,2)</f>
        <v>0</v>
      </c>
      <c r="BL155" s="18" t="s">
        <v>126</v>
      </c>
      <c r="BM155" s="185" t="s">
        <v>272</v>
      </c>
    </row>
    <row r="156" spans="1:65" s="2" customFormat="1" ht="11.25">
      <c r="A156" s="35"/>
      <c r="B156" s="36"/>
      <c r="C156" s="37"/>
      <c r="D156" s="189" t="s">
        <v>146</v>
      </c>
      <c r="E156" s="37"/>
      <c r="F156" s="214" t="s">
        <v>273</v>
      </c>
      <c r="G156" s="37"/>
      <c r="H156" s="37"/>
      <c r="I156" s="215"/>
      <c r="J156" s="37"/>
      <c r="K156" s="37"/>
      <c r="L156" s="40"/>
      <c r="M156" s="216"/>
      <c r="N156" s="21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146</v>
      </c>
      <c r="AU156" s="18" t="s">
        <v>82</v>
      </c>
    </row>
    <row r="157" spans="1:65" s="2" customFormat="1" ht="11.25">
      <c r="A157" s="35"/>
      <c r="B157" s="36"/>
      <c r="C157" s="37"/>
      <c r="D157" s="218" t="s">
        <v>148</v>
      </c>
      <c r="E157" s="37"/>
      <c r="F157" s="219" t="s">
        <v>274</v>
      </c>
      <c r="G157" s="37"/>
      <c r="H157" s="37"/>
      <c r="I157" s="215"/>
      <c r="J157" s="37"/>
      <c r="K157" s="37"/>
      <c r="L157" s="40"/>
      <c r="M157" s="216"/>
      <c r="N157" s="21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82</v>
      </c>
    </row>
    <row r="158" spans="1:65" s="2" customFormat="1" ht="16.5" customHeight="1">
      <c r="A158" s="35"/>
      <c r="B158" s="36"/>
      <c r="C158" s="174" t="s">
        <v>275</v>
      </c>
      <c r="D158" s="174" t="s">
        <v>123</v>
      </c>
      <c r="E158" s="175" t="s">
        <v>276</v>
      </c>
      <c r="F158" s="176" t="s">
        <v>277</v>
      </c>
      <c r="G158" s="177" t="s">
        <v>143</v>
      </c>
      <c r="H158" s="178">
        <v>8.4</v>
      </c>
      <c r="I158" s="179"/>
      <c r="J158" s="180">
        <f>ROUND(I158*H158,2)</f>
        <v>0</v>
      </c>
      <c r="K158" s="176" t="s">
        <v>144</v>
      </c>
      <c r="L158" s="40"/>
      <c r="M158" s="181" t="s">
        <v>19</v>
      </c>
      <c r="N158" s="182" t="s">
        <v>43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9.8000000000000004E-2</v>
      </c>
      <c r="T158" s="184">
        <f>S158*H158</f>
        <v>0.82320000000000004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126</v>
      </c>
      <c r="AT158" s="185" t="s">
        <v>123</v>
      </c>
      <c r="AU158" s="185" t="s">
        <v>82</v>
      </c>
      <c r="AY158" s="18" t="s">
        <v>120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80</v>
      </c>
      <c r="BK158" s="186">
        <f>ROUND(I158*H158,2)</f>
        <v>0</v>
      </c>
      <c r="BL158" s="18" t="s">
        <v>126</v>
      </c>
      <c r="BM158" s="185" t="s">
        <v>278</v>
      </c>
    </row>
    <row r="159" spans="1:65" s="2" customFormat="1" ht="19.5">
      <c r="A159" s="35"/>
      <c r="B159" s="36"/>
      <c r="C159" s="37"/>
      <c r="D159" s="189" t="s">
        <v>146</v>
      </c>
      <c r="E159" s="37"/>
      <c r="F159" s="214" t="s">
        <v>279</v>
      </c>
      <c r="G159" s="37"/>
      <c r="H159" s="37"/>
      <c r="I159" s="215"/>
      <c r="J159" s="37"/>
      <c r="K159" s="37"/>
      <c r="L159" s="40"/>
      <c r="M159" s="216"/>
      <c r="N159" s="217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146</v>
      </c>
      <c r="AU159" s="18" t="s">
        <v>82</v>
      </c>
    </row>
    <row r="160" spans="1:65" s="2" customFormat="1" ht="11.25">
      <c r="A160" s="35"/>
      <c r="B160" s="36"/>
      <c r="C160" s="37"/>
      <c r="D160" s="218" t="s">
        <v>148</v>
      </c>
      <c r="E160" s="37"/>
      <c r="F160" s="219" t="s">
        <v>280</v>
      </c>
      <c r="G160" s="37"/>
      <c r="H160" s="37"/>
      <c r="I160" s="215"/>
      <c r="J160" s="37"/>
      <c r="K160" s="37"/>
      <c r="L160" s="40"/>
      <c r="M160" s="216"/>
      <c r="N160" s="21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82</v>
      </c>
    </row>
    <row r="161" spans="1:65" s="14" customFormat="1" ht="11.25">
      <c r="B161" s="198"/>
      <c r="C161" s="199"/>
      <c r="D161" s="189" t="s">
        <v>128</v>
      </c>
      <c r="E161" s="200" t="s">
        <v>19</v>
      </c>
      <c r="F161" s="201" t="s">
        <v>281</v>
      </c>
      <c r="G161" s="199"/>
      <c r="H161" s="202">
        <v>8.4</v>
      </c>
      <c r="I161" s="203"/>
      <c r="J161" s="199"/>
      <c r="K161" s="199"/>
      <c r="L161" s="204"/>
      <c r="M161" s="220"/>
      <c r="N161" s="221"/>
      <c r="O161" s="221"/>
      <c r="P161" s="221"/>
      <c r="Q161" s="221"/>
      <c r="R161" s="221"/>
      <c r="S161" s="221"/>
      <c r="T161" s="222"/>
      <c r="AT161" s="208" t="s">
        <v>128</v>
      </c>
      <c r="AU161" s="208" t="s">
        <v>82</v>
      </c>
      <c r="AV161" s="14" t="s">
        <v>82</v>
      </c>
      <c r="AW161" s="14" t="s">
        <v>34</v>
      </c>
      <c r="AX161" s="14" t="s">
        <v>80</v>
      </c>
      <c r="AY161" s="208" t="s">
        <v>120</v>
      </c>
    </row>
    <row r="162" spans="1:65" s="2" customFormat="1" ht="16.5" customHeight="1">
      <c r="A162" s="35"/>
      <c r="B162" s="36"/>
      <c r="C162" s="174" t="s">
        <v>282</v>
      </c>
      <c r="D162" s="174" t="s">
        <v>123</v>
      </c>
      <c r="E162" s="175" t="s">
        <v>283</v>
      </c>
      <c r="F162" s="176" t="s">
        <v>284</v>
      </c>
      <c r="G162" s="177" t="s">
        <v>143</v>
      </c>
      <c r="H162" s="178">
        <v>3.4</v>
      </c>
      <c r="I162" s="179"/>
      <c r="J162" s="180">
        <f>ROUND(I162*H162,2)</f>
        <v>0</v>
      </c>
      <c r="K162" s="176" t="s">
        <v>144</v>
      </c>
      <c r="L162" s="40"/>
      <c r="M162" s="181" t="s">
        <v>19</v>
      </c>
      <c r="N162" s="182" t="s">
        <v>43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0.26</v>
      </c>
      <c r="T162" s="184">
        <f>S162*H162</f>
        <v>0.88400000000000001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126</v>
      </c>
      <c r="AT162" s="185" t="s">
        <v>123</v>
      </c>
      <c r="AU162" s="185" t="s">
        <v>82</v>
      </c>
      <c r="AY162" s="18" t="s">
        <v>120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80</v>
      </c>
      <c r="BK162" s="186">
        <f>ROUND(I162*H162,2)</f>
        <v>0</v>
      </c>
      <c r="BL162" s="18" t="s">
        <v>126</v>
      </c>
      <c r="BM162" s="185" t="s">
        <v>285</v>
      </c>
    </row>
    <row r="163" spans="1:65" s="2" customFormat="1" ht="19.5">
      <c r="A163" s="35"/>
      <c r="B163" s="36"/>
      <c r="C163" s="37"/>
      <c r="D163" s="189" t="s">
        <v>146</v>
      </c>
      <c r="E163" s="37"/>
      <c r="F163" s="214" t="s">
        <v>286</v>
      </c>
      <c r="G163" s="37"/>
      <c r="H163" s="37"/>
      <c r="I163" s="215"/>
      <c r="J163" s="37"/>
      <c r="K163" s="37"/>
      <c r="L163" s="40"/>
      <c r="M163" s="216"/>
      <c r="N163" s="217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146</v>
      </c>
      <c r="AU163" s="18" t="s">
        <v>82</v>
      </c>
    </row>
    <row r="164" spans="1:65" s="2" customFormat="1" ht="11.25">
      <c r="A164" s="35"/>
      <c r="B164" s="36"/>
      <c r="C164" s="37"/>
      <c r="D164" s="218" t="s">
        <v>148</v>
      </c>
      <c r="E164" s="37"/>
      <c r="F164" s="219" t="s">
        <v>287</v>
      </c>
      <c r="G164" s="37"/>
      <c r="H164" s="37"/>
      <c r="I164" s="215"/>
      <c r="J164" s="37"/>
      <c r="K164" s="37"/>
      <c r="L164" s="40"/>
      <c r="M164" s="216"/>
      <c r="N164" s="21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148</v>
      </c>
      <c r="AU164" s="18" t="s">
        <v>82</v>
      </c>
    </row>
    <row r="165" spans="1:65" s="14" customFormat="1" ht="11.25">
      <c r="B165" s="198"/>
      <c r="C165" s="199"/>
      <c r="D165" s="189" t="s">
        <v>128</v>
      </c>
      <c r="E165" s="200" t="s">
        <v>19</v>
      </c>
      <c r="F165" s="201" t="s">
        <v>288</v>
      </c>
      <c r="G165" s="199"/>
      <c r="H165" s="202">
        <v>3.4</v>
      </c>
      <c r="I165" s="203"/>
      <c r="J165" s="199"/>
      <c r="K165" s="199"/>
      <c r="L165" s="204"/>
      <c r="M165" s="220"/>
      <c r="N165" s="221"/>
      <c r="O165" s="221"/>
      <c r="P165" s="221"/>
      <c r="Q165" s="221"/>
      <c r="R165" s="221"/>
      <c r="S165" s="221"/>
      <c r="T165" s="222"/>
      <c r="AT165" s="208" t="s">
        <v>128</v>
      </c>
      <c r="AU165" s="208" t="s">
        <v>82</v>
      </c>
      <c r="AV165" s="14" t="s">
        <v>82</v>
      </c>
      <c r="AW165" s="14" t="s">
        <v>34</v>
      </c>
      <c r="AX165" s="14" t="s">
        <v>80</v>
      </c>
      <c r="AY165" s="208" t="s">
        <v>120</v>
      </c>
    </row>
    <row r="166" spans="1:65" s="2" customFormat="1" ht="16.5" customHeight="1">
      <c r="A166" s="35"/>
      <c r="B166" s="36"/>
      <c r="C166" s="174" t="s">
        <v>289</v>
      </c>
      <c r="D166" s="174" t="s">
        <v>123</v>
      </c>
      <c r="E166" s="175" t="s">
        <v>290</v>
      </c>
      <c r="F166" s="176" t="s">
        <v>291</v>
      </c>
      <c r="G166" s="177" t="s">
        <v>168</v>
      </c>
      <c r="H166" s="178">
        <v>7.6070000000000002</v>
      </c>
      <c r="I166" s="179"/>
      <c r="J166" s="180">
        <f>ROUND(I166*H166,2)</f>
        <v>0</v>
      </c>
      <c r="K166" s="176" t="s">
        <v>144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126</v>
      </c>
      <c r="AT166" s="185" t="s">
        <v>123</v>
      </c>
      <c r="AU166" s="185" t="s">
        <v>82</v>
      </c>
      <c r="AY166" s="18" t="s">
        <v>120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126</v>
      </c>
      <c r="BM166" s="185" t="s">
        <v>292</v>
      </c>
    </row>
    <row r="167" spans="1:65" s="2" customFormat="1" ht="11.25">
      <c r="A167" s="35"/>
      <c r="B167" s="36"/>
      <c r="C167" s="37"/>
      <c r="D167" s="189" t="s">
        <v>146</v>
      </c>
      <c r="E167" s="37"/>
      <c r="F167" s="214" t="s">
        <v>293</v>
      </c>
      <c r="G167" s="37"/>
      <c r="H167" s="37"/>
      <c r="I167" s="215"/>
      <c r="J167" s="37"/>
      <c r="K167" s="37"/>
      <c r="L167" s="40"/>
      <c r="M167" s="216"/>
      <c r="N167" s="21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146</v>
      </c>
      <c r="AU167" s="18" t="s">
        <v>82</v>
      </c>
    </row>
    <row r="168" spans="1:65" s="2" customFormat="1" ht="11.25">
      <c r="A168" s="35"/>
      <c r="B168" s="36"/>
      <c r="C168" s="37"/>
      <c r="D168" s="218" t="s">
        <v>148</v>
      </c>
      <c r="E168" s="37"/>
      <c r="F168" s="219" t="s">
        <v>294</v>
      </c>
      <c r="G168" s="37"/>
      <c r="H168" s="37"/>
      <c r="I168" s="215"/>
      <c r="J168" s="37"/>
      <c r="K168" s="37"/>
      <c r="L168" s="40"/>
      <c r="M168" s="216"/>
      <c r="N168" s="217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148</v>
      </c>
      <c r="AU168" s="18" t="s">
        <v>82</v>
      </c>
    </row>
    <row r="169" spans="1:65" s="14" customFormat="1" ht="11.25">
      <c r="B169" s="198"/>
      <c r="C169" s="199"/>
      <c r="D169" s="189" t="s">
        <v>128</v>
      </c>
      <c r="E169" s="200" t="s">
        <v>19</v>
      </c>
      <c r="F169" s="201" t="s">
        <v>295</v>
      </c>
      <c r="G169" s="199"/>
      <c r="H169" s="202">
        <v>5.9</v>
      </c>
      <c r="I169" s="203"/>
      <c r="J169" s="199"/>
      <c r="K169" s="199"/>
      <c r="L169" s="204"/>
      <c r="M169" s="220"/>
      <c r="N169" s="221"/>
      <c r="O169" s="221"/>
      <c r="P169" s="221"/>
      <c r="Q169" s="221"/>
      <c r="R169" s="221"/>
      <c r="S169" s="221"/>
      <c r="T169" s="222"/>
      <c r="AT169" s="208" t="s">
        <v>128</v>
      </c>
      <c r="AU169" s="208" t="s">
        <v>82</v>
      </c>
      <c r="AV169" s="14" t="s">
        <v>82</v>
      </c>
      <c r="AW169" s="14" t="s">
        <v>34</v>
      </c>
      <c r="AX169" s="14" t="s">
        <v>72</v>
      </c>
      <c r="AY169" s="208" t="s">
        <v>120</v>
      </c>
    </row>
    <row r="170" spans="1:65" s="14" customFormat="1" ht="11.25">
      <c r="B170" s="198"/>
      <c r="C170" s="199"/>
      <c r="D170" s="189" t="s">
        <v>128</v>
      </c>
      <c r="E170" s="200" t="s">
        <v>19</v>
      </c>
      <c r="F170" s="201" t="s">
        <v>296</v>
      </c>
      <c r="G170" s="199"/>
      <c r="H170" s="202">
        <v>0.82299999999999995</v>
      </c>
      <c r="I170" s="203"/>
      <c r="J170" s="199"/>
      <c r="K170" s="199"/>
      <c r="L170" s="204"/>
      <c r="M170" s="220"/>
      <c r="N170" s="221"/>
      <c r="O170" s="221"/>
      <c r="P170" s="221"/>
      <c r="Q170" s="221"/>
      <c r="R170" s="221"/>
      <c r="S170" s="221"/>
      <c r="T170" s="222"/>
      <c r="AT170" s="208" t="s">
        <v>128</v>
      </c>
      <c r="AU170" s="208" t="s">
        <v>82</v>
      </c>
      <c r="AV170" s="14" t="s">
        <v>82</v>
      </c>
      <c r="AW170" s="14" t="s">
        <v>34</v>
      </c>
      <c r="AX170" s="14" t="s">
        <v>72</v>
      </c>
      <c r="AY170" s="208" t="s">
        <v>120</v>
      </c>
    </row>
    <row r="171" spans="1:65" s="14" customFormat="1" ht="11.25">
      <c r="B171" s="198"/>
      <c r="C171" s="199"/>
      <c r="D171" s="189" t="s">
        <v>128</v>
      </c>
      <c r="E171" s="200" t="s">
        <v>19</v>
      </c>
      <c r="F171" s="201" t="s">
        <v>297</v>
      </c>
      <c r="G171" s="199"/>
      <c r="H171" s="202">
        <v>0.88400000000000001</v>
      </c>
      <c r="I171" s="203"/>
      <c r="J171" s="199"/>
      <c r="K171" s="199"/>
      <c r="L171" s="204"/>
      <c r="M171" s="220"/>
      <c r="N171" s="221"/>
      <c r="O171" s="221"/>
      <c r="P171" s="221"/>
      <c r="Q171" s="221"/>
      <c r="R171" s="221"/>
      <c r="S171" s="221"/>
      <c r="T171" s="222"/>
      <c r="AT171" s="208" t="s">
        <v>128</v>
      </c>
      <c r="AU171" s="208" t="s">
        <v>82</v>
      </c>
      <c r="AV171" s="14" t="s">
        <v>82</v>
      </c>
      <c r="AW171" s="14" t="s">
        <v>34</v>
      </c>
      <c r="AX171" s="14" t="s">
        <v>72</v>
      </c>
      <c r="AY171" s="208" t="s">
        <v>120</v>
      </c>
    </row>
    <row r="172" spans="1:65" s="15" customFormat="1" ht="11.25">
      <c r="B172" s="223"/>
      <c r="C172" s="224"/>
      <c r="D172" s="189" t="s">
        <v>128</v>
      </c>
      <c r="E172" s="225" t="s">
        <v>19</v>
      </c>
      <c r="F172" s="226" t="s">
        <v>152</v>
      </c>
      <c r="G172" s="224"/>
      <c r="H172" s="227">
        <v>7.6070000000000002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128</v>
      </c>
      <c r="AU172" s="233" t="s">
        <v>82</v>
      </c>
      <c r="AV172" s="15" t="s">
        <v>126</v>
      </c>
      <c r="AW172" s="15" t="s">
        <v>34</v>
      </c>
      <c r="AX172" s="15" t="s">
        <v>80</v>
      </c>
      <c r="AY172" s="233" t="s">
        <v>120</v>
      </c>
    </row>
    <row r="173" spans="1:65" s="2" customFormat="1" ht="16.5" customHeight="1">
      <c r="A173" s="35"/>
      <c r="B173" s="36"/>
      <c r="C173" s="174" t="s">
        <v>298</v>
      </c>
      <c r="D173" s="174" t="s">
        <v>123</v>
      </c>
      <c r="E173" s="175" t="s">
        <v>299</v>
      </c>
      <c r="F173" s="176" t="s">
        <v>300</v>
      </c>
      <c r="G173" s="177" t="s">
        <v>168</v>
      </c>
      <c r="H173" s="178">
        <v>68.462999999999994</v>
      </c>
      <c r="I173" s="179"/>
      <c r="J173" s="180">
        <f>ROUND(I173*H173,2)</f>
        <v>0</v>
      </c>
      <c r="K173" s="176" t="s">
        <v>144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126</v>
      </c>
      <c r="AT173" s="185" t="s">
        <v>123</v>
      </c>
      <c r="AU173" s="185" t="s">
        <v>82</v>
      </c>
      <c r="AY173" s="18" t="s">
        <v>120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126</v>
      </c>
      <c r="BM173" s="185" t="s">
        <v>301</v>
      </c>
    </row>
    <row r="174" spans="1:65" s="2" customFormat="1" ht="11.25">
      <c r="A174" s="35"/>
      <c r="B174" s="36"/>
      <c r="C174" s="37"/>
      <c r="D174" s="189" t="s">
        <v>146</v>
      </c>
      <c r="E174" s="37"/>
      <c r="F174" s="214" t="s">
        <v>302</v>
      </c>
      <c r="G174" s="37"/>
      <c r="H174" s="37"/>
      <c r="I174" s="215"/>
      <c r="J174" s="37"/>
      <c r="K174" s="37"/>
      <c r="L174" s="40"/>
      <c r="M174" s="216"/>
      <c r="N174" s="21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146</v>
      </c>
      <c r="AU174" s="18" t="s">
        <v>82</v>
      </c>
    </row>
    <row r="175" spans="1:65" s="2" customFormat="1" ht="11.25">
      <c r="A175" s="35"/>
      <c r="B175" s="36"/>
      <c r="C175" s="37"/>
      <c r="D175" s="218" t="s">
        <v>148</v>
      </c>
      <c r="E175" s="37"/>
      <c r="F175" s="219" t="s">
        <v>303</v>
      </c>
      <c r="G175" s="37"/>
      <c r="H175" s="37"/>
      <c r="I175" s="215"/>
      <c r="J175" s="37"/>
      <c r="K175" s="37"/>
      <c r="L175" s="40"/>
      <c r="M175" s="216"/>
      <c r="N175" s="21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148</v>
      </c>
      <c r="AU175" s="18" t="s">
        <v>82</v>
      </c>
    </row>
    <row r="176" spans="1:65" s="14" customFormat="1" ht="11.25">
      <c r="B176" s="198"/>
      <c r="C176" s="199"/>
      <c r="D176" s="189" t="s">
        <v>128</v>
      </c>
      <c r="E176" s="200" t="s">
        <v>19</v>
      </c>
      <c r="F176" s="201" t="s">
        <v>304</v>
      </c>
      <c r="G176" s="199"/>
      <c r="H176" s="202">
        <v>68.462999999999994</v>
      </c>
      <c r="I176" s="203"/>
      <c r="J176" s="199"/>
      <c r="K176" s="199"/>
      <c r="L176" s="204"/>
      <c r="M176" s="220"/>
      <c r="N176" s="221"/>
      <c r="O176" s="221"/>
      <c r="P176" s="221"/>
      <c r="Q176" s="221"/>
      <c r="R176" s="221"/>
      <c r="S176" s="221"/>
      <c r="T176" s="222"/>
      <c r="AT176" s="208" t="s">
        <v>128</v>
      </c>
      <c r="AU176" s="208" t="s">
        <v>82</v>
      </c>
      <c r="AV176" s="14" t="s">
        <v>82</v>
      </c>
      <c r="AW176" s="14" t="s">
        <v>34</v>
      </c>
      <c r="AX176" s="14" t="s">
        <v>80</v>
      </c>
      <c r="AY176" s="208" t="s">
        <v>120</v>
      </c>
    </row>
    <row r="177" spans="1:65" s="2" customFormat="1" ht="24.2" customHeight="1">
      <c r="A177" s="35"/>
      <c r="B177" s="36"/>
      <c r="C177" s="174" t="s">
        <v>305</v>
      </c>
      <c r="D177" s="174" t="s">
        <v>123</v>
      </c>
      <c r="E177" s="175" t="s">
        <v>306</v>
      </c>
      <c r="F177" s="176" t="s">
        <v>307</v>
      </c>
      <c r="G177" s="177" t="s">
        <v>168</v>
      </c>
      <c r="H177" s="178">
        <v>0.82299999999999995</v>
      </c>
      <c r="I177" s="179"/>
      <c r="J177" s="180">
        <f>ROUND(I177*H177,2)</f>
        <v>0</v>
      </c>
      <c r="K177" s="176" t="s">
        <v>144</v>
      </c>
      <c r="L177" s="40"/>
      <c r="M177" s="181" t="s">
        <v>19</v>
      </c>
      <c r="N177" s="182" t="s">
        <v>43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126</v>
      </c>
      <c r="AT177" s="185" t="s">
        <v>123</v>
      </c>
      <c r="AU177" s="185" t="s">
        <v>82</v>
      </c>
      <c r="AY177" s="18" t="s">
        <v>120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80</v>
      </c>
      <c r="BK177" s="186">
        <f>ROUND(I177*H177,2)</f>
        <v>0</v>
      </c>
      <c r="BL177" s="18" t="s">
        <v>126</v>
      </c>
      <c r="BM177" s="185" t="s">
        <v>308</v>
      </c>
    </row>
    <row r="178" spans="1:65" s="2" customFormat="1" ht="19.5">
      <c r="A178" s="35"/>
      <c r="B178" s="36"/>
      <c r="C178" s="37"/>
      <c r="D178" s="189" t="s">
        <v>146</v>
      </c>
      <c r="E178" s="37"/>
      <c r="F178" s="214" t="s">
        <v>307</v>
      </c>
      <c r="G178" s="37"/>
      <c r="H178" s="37"/>
      <c r="I178" s="215"/>
      <c r="J178" s="37"/>
      <c r="K178" s="37"/>
      <c r="L178" s="40"/>
      <c r="M178" s="216"/>
      <c r="N178" s="21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146</v>
      </c>
      <c r="AU178" s="18" t="s">
        <v>82</v>
      </c>
    </row>
    <row r="179" spans="1:65" s="2" customFormat="1" ht="11.25">
      <c r="A179" s="35"/>
      <c r="B179" s="36"/>
      <c r="C179" s="37"/>
      <c r="D179" s="218" t="s">
        <v>148</v>
      </c>
      <c r="E179" s="37"/>
      <c r="F179" s="219" t="s">
        <v>309</v>
      </c>
      <c r="G179" s="37"/>
      <c r="H179" s="37"/>
      <c r="I179" s="215"/>
      <c r="J179" s="37"/>
      <c r="K179" s="37"/>
      <c r="L179" s="40"/>
      <c r="M179" s="216"/>
      <c r="N179" s="217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148</v>
      </c>
      <c r="AU179" s="18" t="s">
        <v>82</v>
      </c>
    </row>
    <row r="180" spans="1:65" s="14" customFormat="1" ht="11.25">
      <c r="B180" s="198"/>
      <c r="C180" s="199"/>
      <c r="D180" s="189" t="s">
        <v>128</v>
      </c>
      <c r="E180" s="200" t="s">
        <v>19</v>
      </c>
      <c r="F180" s="201" t="s">
        <v>296</v>
      </c>
      <c r="G180" s="199"/>
      <c r="H180" s="202">
        <v>0.82299999999999995</v>
      </c>
      <c r="I180" s="203"/>
      <c r="J180" s="199"/>
      <c r="K180" s="199"/>
      <c r="L180" s="204"/>
      <c r="M180" s="220"/>
      <c r="N180" s="221"/>
      <c r="O180" s="221"/>
      <c r="P180" s="221"/>
      <c r="Q180" s="221"/>
      <c r="R180" s="221"/>
      <c r="S180" s="221"/>
      <c r="T180" s="222"/>
      <c r="AT180" s="208" t="s">
        <v>128</v>
      </c>
      <c r="AU180" s="208" t="s">
        <v>82</v>
      </c>
      <c r="AV180" s="14" t="s">
        <v>82</v>
      </c>
      <c r="AW180" s="14" t="s">
        <v>34</v>
      </c>
      <c r="AX180" s="14" t="s">
        <v>80</v>
      </c>
      <c r="AY180" s="208" t="s">
        <v>120</v>
      </c>
    </row>
    <row r="181" spans="1:65" s="2" customFormat="1" ht="24.2" customHeight="1">
      <c r="A181" s="35"/>
      <c r="B181" s="36"/>
      <c r="C181" s="174" t="s">
        <v>310</v>
      </c>
      <c r="D181" s="174" t="s">
        <v>123</v>
      </c>
      <c r="E181" s="175" t="s">
        <v>311</v>
      </c>
      <c r="F181" s="176" t="s">
        <v>312</v>
      </c>
      <c r="G181" s="177" t="s">
        <v>168</v>
      </c>
      <c r="H181" s="178">
        <v>6.7839999999999998</v>
      </c>
      <c r="I181" s="179"/>
      <c r="J181" s="180">
        <f>ROUND(I181*H181,2)</f>
        <v>0</v>
      </c>
      <c r="K181" s="176" t="s">
        <v>144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126</v>
      </c>
      <c r="AT181" s="185" t="s">
        <v>123</v>
      </c>
      <c r="AU181" s="185" t="s">
        <v>82</v>
      </c>
      <c r="AY181" s="18" t="s">
        <v>120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126</v>
      </c>
      <c r="BM181" s="185" t="s">
        <v>313</v>
      </c>
    </row>
    <row r="182" spans="1:65" s="2" customFormat="1" ht="19.5">
      <c r="A182" s="35"/>
      <c r="B182" s="36"/>
      <c r="C182" s="37"/>
      <c r="D182" s="189" t="s">
        <v>146</v>
      </c>
      <c r="E182" s="37"/>
      <c r="F182" s="214" t="s">
        <v>314</v>
      </c>
      <c r="G182" s="37"/>
      <c r="H182" s="37"/>
      <c r="I182" s="215"/>
      <c r="J182" s="37"/>
      <c r="K182" s="37"/>
      <c r="L182" s="40"/>
      <c r="M182" s="216"/>
      <c r="N182" s="21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146</v>
      </c>
      <c r="AU182" s="18" t="s">
        <v>82</v>
      </c>
    </row>
    <row r="183" spans="1:65" s="2" customFormat="1" ht="11.25">
      <c r="A183" s="35"/>
      <c r="B183" s="36"/>
      <c r="C183" s="37"/>
      <c r="D183" s="218" t="s">
        <v>148</v>
      </c>
      <c r="E183" s="37"/>
      <c r="F183" s="219" t="s">
        <v>315</v>
      </c>
      <c r="G183" s="37"/>
      <c r="H183" s="37"/>
      <c r="I183" s="215"/>
      <c r="J183" s="37"/>
      <c r="K183" s="37"/>
      <c r="L183" s="40"/>
      <c r="M183" s="216"/>
      <c r="N183" s="21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82</v>
      </c>
    </row>
    <row r="184" spans="1:65" s="14" customFormat="1" ht="11.25">
      <c r="B184" s="198"/>
      <c r="C184" s="199"/>
      <c r="D184" s="189" t="s">
        <v>128</v>
      </c>
      <c r="E184" s="200" t="s">
        <v>19</v>
      </c>
      <c r="F184" s="201" t="s">
        <v>295</v>
      </c>
      <c r="G184" s="199"/>
      <c r="H184" s="202">
        <v>5.9</v>
      </c>
      <c r="I184" s="203"/>
      <c r="J184" s="199"/>
      <c r="K184" s="199"/>
      <c r="L184" s="204"/>
      <c r="M184" s="220"/>
      <c r="N184" s="221"/>
      <c r="O184" s="221"/>
      <c r="P184" s="221"/>
      <c r="Q184" s="221"/>
      <c r="R184" s="221"/>
      <c r="S184" s="221"/>
      <c r="T184" s="222"/>
      <c r="AT184" s="208" t="s">
        <v>128</v>
      </c>
      <c r="AU184" s="208" t="s">
        <v>82</v>
      </c>
      <c r="AV184" s="14" t="s">
        <v>82</v>
      </c>
      <c r="AW184" s="14" t="s">
        <v>34</v>
      </c>
      <c r="AX184" s="14" t="s">
        <v>72</v>
      </c>
      <c r="AY184" s="208" t="s">
        <v>120</v>
      </c>
    </row>
    <row r="185" spans="1:65" s="14" customFormat="1" ht="11.25">
      <c r="B185" s="198"/>
      <c r="C185" s="199"/>
      <c r="D185" s="189" t="s">
        <v>128</v>
      </c>
      <c r="E185" s="200" t="s">
        <v>19</v>
      </c>
      <c r="F185" s="201" t="s">
        <v>297</v>
      </c>
      <c r="G185" s="199"/>
      <c r="H185" s="202">
        <v>0.88400000000000001</v>
      </c>
      <c r="I185" s="203"/>
      <c r="J185" s="199"/>
      <c r="K185" s="199"/>
      <c r="L185" s="204"/>
      <c r="M185" s="220"/>
      <c r="N185" s="221"/>
      <c r="O185" s="221"/>
      <c r="P185" s="221"/>
      <c r="Q185" s="221"/>
      <c r="R185" s="221"/>
      <c r="S185" s="221"/>
      <c r="T185" s="222"/>
      <c r="AT185" s="208" t="s">
        <v>128</v>
      </c>
      <c r="AU185" s="208" t="s">
        <v>82</v>
      </c>
      <c r="AV185" s="14" t="s">
        <v>82</v>
      </c>
      <c r="AW185" s="14" t="s">
        <v>34</v>
      </c>
      <c r="AX185" s="14" t="s">
        <v>72</v>
      </c>
      <c r="AY185" s="208" t="s">
        <v>120</v>
      </c>
    </row>
    <row r="186" spans="1:65" s="15" customFormat="1" ht="11.25">
      <c r="B186" s="223"/>
      <c r="C186" s="224"/>
      <c r="D186" s="189" t="s">
        <v>128</v>
      </c>
      <c r="E186" s="225" t="s">
        <v>19</v>
      </c>
      <c r="F186" s="226" t="s">
        <v>152</v>
      </c>
      <c r="G186" s="224"/>
      <c r="H186" s="227">
        <v>6.7839999999999998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128</v>
      </c>
      <c r="AU186" s="233" t="s">
        <v>82</v>
      </c>
      <c r="AV186" s="15" t="s">
        <v>126</v>
      </c>
      <c r="AW186" s="15" t="s">
        <v>34</v>
      </c>
      <c r="AX186" s="15" t="s">
        <v>80</v>
      </c>
      <c r="AY186" s="233" t="s">
        <v>120</v>
      </c>
    </row>
    <row r="187" spans="1:65" s="12" customFormat="1" ht="22.9" customHeight="1">
      <c r="B187" s="158"/>
      <c r="C187" s="159"/>
      <c r="D187" s="160" t="s">
        <v>71</v>
      </c>
      <c r="E187" s="172" t="s">
        <v>316</v>
      </c>
      <c r="F187" s="172" t="s">
        <v>317</v>
      </c>
      <c r="G187" s="159"/>
      <c r="H187" s="159"/>
      <c r="I187" s="162"/>
      <c r="J187" s="173">
        <f>BK187</f>
        <v>0</v>
      </c>
      <c r="K187" s="159"/>
      <c r="L187" s="164"/>
      <c r="M187" s="165"/>
      <c r="N187" s="166"/>
      <c r="O187" s="166"/>
      <c r="P187" s="167">
        <f>SUM(P188:P190)</f>
        <v>0</v>
      </c>
      <c r="Q187" s="166"/>
      <c r="R187" s="167">
        <f>SUM(R188:R190)</f>
        <v>0</v>
      </c>
      <c r="S187" s="166"/>
      <c r="T187" s="168">
        <f>SUM(T188:T190)</f>
        <v>0</v>
      </c>
      <c r="AR187" s="169" t="s">
        <v>80</v>
      </c>
      <c r="AT187" s="170" t="s">
        <v>71</v>
      </c>
      <c r="AU187" s="170" t="s">
        <v>80</v>
      </c>
      <c r="AY187" s="169" t="s">
        <v>120</v>
      </c>
      <c r="BK187" s="171">
        <f>SUM(BK188:BK190)</f>
        <v>0</v>
      </c>
    </row>
    <row r="188" spans="1:65" s="2" customFormat="1" ht="21.75" customHeight="1">
      <c r="A188" s="35"/>
      <c r="B188" s="36"/>
      <c r="C188" s="174" t="s">
        <v>318</v>
      </c>
      <c r="D188" s="174" t="s">
        <v>123</v>
      </c>
      <c r="E188" s="175" t="s">
        <v>319</v>
      </c>
      <c r="F188" s="176" t="s">
        <v>320</v>
      </c>
      <c r="G188" s="177" t="s">
        <v>168</v>
      </c>
      <c r="H188" s="178">
        <v>40.665999999999997</v>
      </c>
      <c r="I188" s="179"/>
      <c r="J188" s="180">
        <f>ROUND(I188*H188,2)</f>
        <v>0</v>
      </c>
      <c r="K188" s="176" t="s">
        <v>144</v>
      </c>
      <c r="L188" s="40"/>
      <c r="M188" s="181" t="s">
        <v>19</v>
      </c>
      <c r="N188" s="182" t="s">
        <v>43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126</v>
      </c>
      <c r="AT188" s="185" t="s">
        <v>123</v>
      </c>
      <c r="AU188" s="185" t="s">
        <v>82</v>
      </c>
      <c r="AY188" s="18" t="s">
        <v>120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80</v>
      </c>
      <c r="BK188" s="186">
        <f>ROUND(I188*H188,2)</f>
        <v>0</v>
      </c>
      <c r="BL188" s="18" t="s">
        <v>126</v>
      </c>
      <c r="BM188" s="185" t="s">
        <v>321</v>
      </c>
    </row>
    <row r="189" spans="1:65" s="2" customFormat="1" ht="19.5">
      <c r="A189" s="35"/>
      <c r="B189" s="36"/>
      <c r="C189" s="37"/>
      <c r="D189" s="189" t="s">
        <v>146</v>
      </c>
      <c r="E189" s="37"/>
      <c r="F189" s="214" t="s">
        <v>322</v>
      </c>
      <c r="G189" s="37"/>
      <c r="H189" s="37"/>
      <c r="I189" s="215"/>
      <c r="J189" s="37"/>
      <c r="K189" s="37"/>
      <c r="L189" s="40"/>
      <c r="M189" s="216"/>
      <c r="N189" s="217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82</v>
      </c>
    </row>
    <row r="190" spans="1:65" s="2" customFormat="1" ht="11.25">
      <c r="A190" s="35"/>
      <c r="B190" s="36"/>
      <c r="C190" s="37"/>
      <c r="D190" s="218" t="s">
        <v>148</v>
      </c>
      <c r="E190" s="37"/>
      <c r="F190" s="219" t="s">
        <v>323</v>
      </c>
      <c r="G190" s="37"/>
      <c r="H190" s="37"/>
      <c r="I190" s="215"/>
      <c r="J190" s="37"/>
      <c r="K190" s="37"/>
      <c r="L190" s="40"/>
      <c r="M190" s="244"/>
      <c r="N190" s="245"/>
      <c r="O190" s="211"/>
      <c r="P190" s="211"/>
      <c r="Q190" s="211"/>
      <c r="R190" s="211"/>
      <c r="S190" s="211"/>
      <c r="T190" s="24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148</v>
      </c>
      <c r="AU190" s="18" t="s">
        <v>82</v>
      </c>
    </row>
    <row r="191" spans="1:65" s="2" customFormat="1" ht="6.95" customHeight="1">
      <c r="A191" s="35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0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password="CC35" sheet="1" objects="1" scenarios="1" formatColumns="0" formatRows="0" autoFilter="0"/>
  <autoFilter ref="C83:K19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5" r:id="rId2"/>
    <hyperlink ref="F99" r:id="rId3"/>
    <hyperlink ref="F102" r:id="rId4"/>
    <hyperlink ref="F107" r:id="rId5"/>
    <hyperlink ref="F110" r:id="rId6"/>
    <hyperlink ref="F114" r:id="rId7"/>
    <hyperlink ref="F117" r:id="rId8"/>
    <hyperlink ref="F120" r:id="rId9"/>
    <hyperlink ref="F123" r:id="rId10"/>
    <hyperlink ref="F126" r:id="rId11"/>
    <hyperlink ref="F129" r:id="rId12"/>
    <hyperlink ref="F139" r:id="rId13"/>
    <hyperlink ref="F142" r:id="rId14"/>
    <hyperlink ref="F145" r:id="rId15"/>
    <hyperlink ref="F151" r:id="rId16"/>
    <hyperlink ref="F154" r:id="rId17"/>
    <hyperlink ref="F157" r:id="rId18"/>
    <hyperlink ref="F160" r:id="rId19"/>
    <hyperlink ref="F164" r:id="rId20"/>
    <hyperlink ref="F168" r:id="rId21"/>
    <hyperlink ref="F175" r:id="rId22"/>
    <hyperlink ref="F179" r:id="rId23"/>
    <hyperlink ref="F183" r:id="rId24"/>
    <hyperlink ref="F190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Dopravní zařízení na vjezdu z ulice Klíšská a České mládeže do Kampusu UJEP Ústí n.L.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324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98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ROUND((SUM(BE80:BE83)),  2)</f>
        <v>0</v>
      </c>
      <c r="G33" s="35"/>
      <c r="H33" s="35"/>
      <c r="I33" s="119">
        <v>0.21</v>
      </c>
      <c r="J33" s="118">
        <f>ROUND(((SUM(BE80:BE83))*I33),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ROUND((SUM(BF80:BF83)),  2)</f>
        <v>0</v>
      </c>
      <c r="G34" s="35"/>
      <c r="H34" s="35"/>
      <c r="I34" s="119">
        <v>0.15</v>
      </c>
      <c r="J34" s="118">
        <f>ROUND(((SUM(BF80:BF83))*I34),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ROUND((SUM(BG80:BG83)),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ROUND((SUM(BH80:BH83)),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ROUND((SUM(BI80:BI83)),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Dopravní zařízení na vjezdu z ulice Klíšská a České mládeže do Kampusu UJEP Ústí n.L.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05 - Vedlejší a ostatní náklady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325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105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5" t="str">
        <f>E7</f>
        <v>Dopravní zařízení na vjezdu z ulice Klíšská a České mládeže do Kampusu UJEP Ústí n.L.</v>
      </c>
      <c r="F70" s="376"/>
      <c r="G70" s="376"/>
      <c r="H70" s="376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28" t="str">
        <f>E9</f>
        <v>05 - Vedlejší a ostatní náklady</v>
      </c>
      <c r="F72" s="377"/>
      <c r="G72" s="377"/>
      <c r="H72" s="37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Ústí n.L.</v>
      </c>
      <c r="G74" s="37"/>
      <c r="H74" s="37"/>
      <c r="I74" s="30" t="s">
        <v>23</v>
      </c>
      <c r="J74" s="60" t="str">
        <f>IF(J12="","",J12)</f>
        <v>21. 7. 2021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 xml:space="preserve"> </v>
      </c>
      <c r="G76" s="37"/>
      <c r="H76" s="37"/>
      <c r="I76" s="30" t="s">
        <v>32</v>
      </c>
      <c r="J76" s="33" t="str">
        <f>E21</f>
        <v>Ivan Uherčík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30</v>
      </c>
      <c r="D77" s="37"/>
      <c r="E77" s="37"/>
      <c r="F77" s="28" t="str">
        <f>IF(E18="","",E18)</f>
        <v>Vyplň údaj</v>
      </c>
      <c r="G77" s="37"/>
      <c r="H77" s="37"/>
      <c r="I77" s="30" t="s">
        <v>35</v>
      </c>
      <c r="J77" s="33" t="str">
        <f>E24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106</v>
      </c>
      <c r="D79" s="150" t="s">
        <v>57</v>
      </c>
      <c r="E79" s="150" t="s">
        <v>53</v>
      </c>
      <c r="F79" s="150" t="s">
        <v>54</v>
      </c>
      <c r="G79" s="150" t="s">
        <v>107</v>
      </c>
      <c r="H79" s="150" t="s">
        <v>108</v>
      </c>
      <c r="I79" s="150" t="s">
        <v>109</v>
      </c>
      <c r="J79" s="150" t="s">
        <v>101</v>
      </c>
      <c r="K79" s="151" t="s">
        <v>110</v>
      </c>
      <c r="L79" s="152"/>
      <c r="M79" s="69" t="s">
        <v>19</v>
      </c>
      <c r="N79" s="70" t="s">
        <v>42</v>
      </c>
      <c r="O79" s="70" t="s">
        <v>111</v>
      </c>
      <c r="P79" s="70" t="s">
        <v>112</v>
      </c>
      <c r="Q79" s="70" t="s">
        <v>113</v>
      </c>
      <c r="R79" s="70" t="s">
        <v>114</v>
      </c>
      <c r="S79" s="70" t="s">
        <v>115</v>
      </c>
      <c r="T79" s="71" t="s">
        <v>116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117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71</v>
      </c>
      <c r="AU80" s="18" t="s">
        <v>102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71</v>
      </c>
      <c r="E81" s="161" t="s">
        <v>326</v>
      </c>
      <c r="F81" s="161" t="s">
        <v>327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SUM(P82:P83)</f>
        <v>0</v>
      </c>
      <c r="Q81" s="166"/>
      <c r="R81" s="167">
        <f>SUM(R82:R83)</f>
        <v>0</v>
      </c>
      <c r="S81" s="166"/>
      <c r="T81" s="168">
        <f>SUM(T82:T83)</f>
        <v>0</v>
      </c>
      <c r="AR81" s="169" t="s">
        <v>173</v>
      </c>
      <c r="AT81" s="170" t="s">
        <v>71</v>
      </c>
      <c r="AU81" s="170" t="s">
        <v>72</v>
      </c>
      <c r="AY81" s="169" t="s">
        <v>120</v>
      </c>
      <c r="BK81" s="171">
        <f>SUM(BK82:BK83)</f>
        <v>0</v>
      </c>
    </row>
    <row r="82" spans="1:65" s="2" customFormat="1" ht="16.5" customHeight="1">
      <c r="A82" s="35"/>
      <c r="B82" s="36"/>
      <c r="C82" s="174" t="s">
        <v>80</v>
      </c>
      <c r="D82" s="174" t="s">
        <v>123</v>
      </c>
      <c r="E82" s="175" t="s">
        <v>328</v>
      </c>
      <c r="F82" s="176" t="s">
        <v>329</v>
      </c>
      <c r="G82" s="177" t="s">
        <v>125</v>
      </c>
      <c r="H82" s="178">
        <v>1</v>
      </c>
      <c r="I82" s="179"/>
      <c r="J82" s="180">
        <f>ROUND(I82*H82,2)</f>
        <v>0</v>
      </c>
      <c r="K82" s="176" t="s">
        <v>19</v>
      </c>
      <c r="L82" s="40"/>
      <c r="M82" s="181" t="s">
        <v>19</v>
      </c>
      <c r="N82" s="182" t="s">
        <v>43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330</v>
      </c>
      <c r="AT82" s="185" t="s">
        <v>123</v>
      </c>
      <c r="AU82" s="185" t="s">
        <v>80</v>
      </c>
      <c r="AY82" s="18" t="s">
        <v>120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80</v>
      </c>
      <c r="BK82" s="186">
        <f>ROUND(I82*H82,2)</f>
        <v>0</v>
      </c>
      <c r="BL82" s="18" t="s">
        <v>330</v>
      </c>
      <c r="BM82" s="185" t="s">
        <v>331</v>
      </c>
    </row>
    <row r="83" spans="1:65" s="2" customFormat="1" ht="11.25">
      <c r="A83" s="35"/>
      <c r="B83" s="36"/>
      <c r="C83" s="37"/>
      <c r="D83" s="189" t="s">
        <v>146</v>
      </c>
      <c r="E83" s="37"/>
      <c r="F83" s="214" t="s">
        <v>329</v>
      </c>
      <c r="G83" s="37"/>
      <c r="H83" s="37"/>
      <c r="I83" s="215"/>
      <c r="J83" s="37"/>
      <c r="K83" s="37"/>
      <c r="L83" s="40"/>
      <c r="M83" s="244"/>
      <c r="N83" s="245"/>
      <c r="O83" s="211"/>
      <c r="P83" s="211"/>
      <c r="Q83" s="211"/>
      <c r="R83" s="211"/>
      <c r="S83" s="211"/>
      <c r="T83" s="24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146</v>
      </c>
      <c r="AU83" s="18" t="s">
        <v>80</v>
      </c>
    </row>
    <row r="84" spans="1:65" s="2" customFormat="1" ht="6.95" customHeight="1">
      <c r="A84" s="35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0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password="CC35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7" customWidth="1"/>
    <col min="2" max="2" width="1.6640625" style="247" customWidth="1"/>
    <col min="3" max="4" width="5" style="247" customWidth="1"/>
    <col min="5" max="5" width="11.6640625" style="247" customWidth="1"/>
    <col min="6" max="6" width="9.1640625" style="247" customWidth="1"/>
    <col min="7" max="7" width="5" style="247" customWidth="1"/>
    <col min="8" max="8" width="77.83203125" style="247" customWidth="1"/>
    <col min="9" max="10" width="20" style="247" customWidth="1"/>
    <col min="11" max="11" width="1.6640625" style="247" customWidth="1"/>
  </cols>
  <sheetData>
    <row r="1" spans="2:11" s="1" customFormat="1" ht="37.5" customHeight="1"/>
    <row r="2" spans="2:11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pans="2:11" s="16" customFormat="1" ht="45" customHeight="1">
      <c r="B3" s="251"/>
      <c r="C3" s="379" t="s">
        <v>332</v>
      </c>
      <c r="D3" s="379"/>
      <c r="E3" s="379"/>
      <c r="F3" s="379"/>
      <c r="G3" s="379"/>
      <c r="H3" s="379"/>
      <c r="I3" s="379"/>
      <c r="J3" s="379"/>
      <c r="K3" s="252"/>
    </row>
    <row r="4" spans="2:11" s="1" customFormat="1" ht="25.5" customHeight="1">
      <c r="B4" s="253"/>
      <c r="C4" s="384" t="s">
        <v>333</v>
      </c>
      <c r="D4" s="384"/>
      <c r="E4" s="384"/>
      <c r="F4" s="384"/>
      <c r="G4" s="384"/>
      <c r="H4" s="384"/>
      <c r="I4" s="384"/>
      <c r="J4" s="384"/>
      <c r="K4" s="254"/>
    </row>
    <row r="5" spans="2:11" s="1" customFormat="1" ht="5.25" customHeight="1">
      <c r="B5" s="253"/>
      <c r="C5" s="255"/>
      <c r="D5" s="255"/>
      <c r="E5" s="255"/>
      <c r="F5" s="255"/>
      <c r="G5" s="255"/>
      <c r="H5" s="255"/>
      <c r="I5" s="255"/>
      <c r="J5" s="255"/>
      <c r="K5" s="254"/>
    </row>
    <row r="6" spans="2:11" s="1" customFormat="1" ht="15" customHeight="1">
      <c r="B6" s="253"/>
      <c r="C6" s="383" t="s">
        <v>334</v>
      </c>
      <c r="D6" s="383"/>
      <c r="E6" s="383"/>
      <c r="F6" s="383"/>
      <c r="G6" s="383"/>
      <c r="H6" s="383"/>
      <c r="I6" s="383"/>
      <c r="J6" s="383"/>
      <c r="K6" s="254"/>
    </row>
    <row r="7" spans="2:11" s="1" customFormat="1" ht="15" customHeight="1">
      <c r="B7" s="257"/>
      <c r="C7" s="383" t="s">
        <v>335</v>
      </c>
      <c r="D7" s="383"/>
      <c r="E7" s="383"/>
      <c r="F7" s="383"/>
      <c r="G7" s="383"/>
      <c r="H7" s="383"/>
      <c r="I7" s="383"/>
      <c r="J7" s="383"/>
      <c r="K7" s="254"/>
    </row>
    <row r="8" spans="2:11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pans="2:11" s="1" customFormat="1" ht="15" customHeight="1">
      <c r="B9" s="257"/>
      <c r="C9" s="383" t="s">
        <v>336</v>
      </c>
      <c r="D9" s="383"/>
      <c r="E9" s="383"/>
      <c r="F9" s="383"/>
      <c r="G9" s="383"/>
      <c r="H9" s="383"/>
      <c r="I9" s="383"/>
      <c r="J9" s="383"/>
      <c r="K9" s="254"/>
    </row>
    <row r="10" spans="2:11" s="1" customFormat="1" ht="15" customHeight="1">
      <c r="B10" s="257"/>
      <c r="C10" s="256"/>
      <c r="D10" s="383" t="s">
        <v>337</v>
      </c>
      <c r="E10" s="383"/>
      <c r="F10" s="383"/>
      <c r="G10" s="383"/>
      <c r="H10" s="383"/>
      <c r="I10" s="383"/>
      <c r="J10" s="383"/>
      <c r="K10" s="254"/>
    </row>
    <row r="11" spans="2:11" s="1" customFormat="1" ht="15" customHeight="1">
      <c r="B11" s="257"/>
      <c r="C11" s="258"/>
      <c r="D11" s="383" t="s">
        <v>338</v>
      </c>
      <c r="E11" s="383"/>
      <c r="F11" s="383"/>
      <c r="G11" s="383"/>
      <c r="H11" s="383"/>
      <c r="I11" s="383"/>
      <c r="J11" s="383"/>
      <c r="K11" s="254"/>
    </row>
    <row r="12" spans="2:11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pans="2:11" s="1" customFormat="1" ht="15" customHeight="1">
      <c r="B13" s="257"/>
      <c r="C13" s="258"/>
      <c r="D13" s="259" t="s">
        <v>339</v>
      </c>
      <c r="E13" s="256"/>
      <c r="F13" s="256"/>
      <c r="G13" s="256"/>
      <c r="H13" s="256"/>
      <c r="I13" s="256"/>
      <c r="J13" s="256"/>
      <c r="K13" s="254"/>
    </row>
    <row r="14" spans="2:11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pans="2:11" s="1" customFormat="1" ht="15" customHeight="1">
      <c r="B15" s="257"/>
      <c r="C15" s="258"/>
      <c r="D15" s="383" t="s">
        <v>340</v>
      </c>
      <c r="E15" s="383"/>
      <c r="F15" s="383"/>
      <c r="G15" s="383"/>
      <c r="H15" s="383"/>
      <c r="I15" s="383"/>
      <c r="J15" s="383"/>
      <c r="K15" s="254"/>
    </row>
    <row r="16" spans="2:11" s="1" customFormat="1" ht="15" customHeight="1">
      <c r="B16" s="257"/>
      <c r="C16" s="258"/>
      <c r="D16" s="383" t="s">
        <v>341</v>
      </c>
      <c r="E16" s="383"/>
      <c r="F16" s="383"/>
      <c r="G16" s="383"/>
      <c r="H16" s="383"/>
      <c r="I16" s="383"/>
      <c r="J16" s="383"/>
      <c r="K16" s="254"/>
    </row>
    <row r="17" spans="2:11" s="1" customFormat="1" ht="15" customHeight="1">
      <c r="B17" s="257"/>
      <c r="C17" s="258"/>
      <c r="D17" s="383" t="s">
        <v>342</v>
      </c>
      <c r="E17" s="383"/>
      <c r="F17" s="383"/>
      <c r="G17" s="383"/>
      <c r="H17" s="383"/>
      <c r="I17" s="383"/>
      <c r="J17" s="383"/>
      <c r="K17" s="254"/>
    </row>
    <row r="18" spans="2:11" s="1" customFormat="1" ht="15" customHeight="1">
      <c r="B18" s="257"/>
      <c r="C18" s="258"/>
      <c r="D18" s="258"/>
      <c r="E18" s="260" t="s">
        <v>79</v>
      </c>
      <c r="F18" s="383" t="s">
        <v>343</v>
      </c>
      <c r="G18" s="383"/>
      <c r="H18" s="383"/>
      <c r="I18" s="383"/>
      <c r="J18" s="383"/>
      <c r="K18" s="254"/>
    </row>
    <row r="19" spans="2:11" s="1" customFormat="1" ht="15" customHeight="1">
      <c r="B19" s="257"/>
      <c r="C19" s="258"/>
      <c r="D19" s="258"/>
      <c r="E19" s="260" t="s">
        <v>344</v>
      </c>
      <c r="F19" s="383" t="s">
        <v>345</v>
      </c>
      <c r="G19" s="383"/>
      <c r="H19" s="383"/>
      <c r="I19" s="383"/>
      <c r="J19" s="383"/>
      <c r="K19" s="254"/>
    </row>
    <row r="20" spans="2:11" s="1" customFormat="1" ht="15" customHeight="1">
      <c r="B20" s="257"/>
      <c r="C20" s="258"/>
      <c r="D20" s="258"/>
      <c r="E20" s="260" t="s">
        <v>346</v>
      </c>
      <c r="F20" s="383" t="s">
        <v>347</v>
      </c>
      <c r="G20" s="383"/>
      <c r="H20" s="383"/>
      <c r="I20" s="383"/>
      <c r="J20" s="383"/>
      <c r="K20" s="254"/>
    </row>
    <row r="21" spans="2:11" s="1" customFormat="1" ht="15" customHeight="1">
      <c r="B21" s="257"/>
      <c r="C21" s="258"/>
      <c r="D21" s="258"/>
      <c r="E21" s="260" t="s">
        <v>348</v>
      </c>
      <c r="F21" s="383" t="s">
        <v>93</v>
      </c>
      <c r="G21" s="383"/>
      <c r="H21" s="383"/>
      <c r="I21" s="383"/>
      <c r="J21" s="383"/>
      <c r="K21" s="254"/>
    </row>
    <row r="22" spans="2:11" s="1" customFormat="1" ht="15" customHeight="1">
      <c r="B22" s="257"/>
      <c r="C22" s="258"/>
      <c r="D22" s="258"/>
      <c r="E22" s="260" t="s">
        <v>349</v>
      </c>
      <c r="F22" s="383" t="s">
        <v>350</v>
      </c>
      <c r="G22" s="383"/>
      <c r="H22" s="383"/>
      <c r="I22" s="383"/>
      <c r="J22" s="383"/>
      <c r="K22" s="254"/>
    </row>
    <row r="23" spans="2:11" s="1" customFormat="1" ht="15" customHeight="1">
      <c r="B23" s="257"/>
      <c r="C23" s="258"/>
      <c r="D23" s="258"/>
      <c r="E23" s="260" t="s">
        <v>351</v>
      </c>
      <c r="F23" s="383" t="s">
        <v>352</v>
      </c>
      <c r="G23" s="383"/>
      <c r="H23" s="383"/>
      <c r="I23" s="383"/>
      <c r="J23" s="383"/>
      <c r="K23" s="254"/>
    </row>
    <row r="24" spans="2:11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pans="2:11" s="1" customFormat="1" ht="15" customHeight="1">
      <c r="B25" s="257"/>
      <c r="C25" s="383" t="s">
        <v>353</v>
      </c>
      <c r="D25" s="383"/>
      <c r="E25" s="383"/>
      <c r="F25" s="383"/>
      <c r="G25" s="383"/>
      <c r="H25" s="383"/>
      <c r="I25" s="383"/>
      <c r="J25" s="383"/>
      <c r="K25" s="254"/>
    </row>
    <row r="26" spans="2:11" s="1" customFormat="1" ht="15" customHeight="1">
      <c r="B26" s="257"/>
      <c r="C26" s="383" t="s">
        <v>354</v>
      </c>
      <c r="D26" s="383"/>
      <c r="E26" s="383"/>
      <c r="F26" s="383"/>
      <c r="G26" s="383"/>
      <c r="H26" s="383"/>
      <c r="I26" s="383"/>
      <c r="J26" s="383"/>
      <c r="K26" s="254"/>
    </row>
    <row r="27" spans="2:11" s="1" customFormat="1" ht="15" customHeight="1">
      <c r="B27" s="257"/>
      <c r="C27" s="256"/>
      <c r="D27" s="383" t="s">
        <v>355</v>
      </c>
      <c r="E27" s="383"/>
      <c r="F27" s="383"/>
      <c r="G27" s="383"/>
      <c r="H27" s="383"/>
      <c r="I27" s="383"/>
      <c r="J27" s="383"/>
      <c r="K27" s="254"/>
    </row>
    <row r="28" spans="2:11" s="1" customFormat="1" ht="15" customHeight="1">
      <c r="B28" s="257"/>
      <c r="C28" s="258"/>
      <c r="D28" s="383" t="s">
        <v>356</v>
      </c>
      <c r="E28" s="383"/>
      <c r="F28" s="383"/>
      <c r="G28" s="383"/>
      <c r="H28" s="383"/>
      <c r="I28" s="383"/>
      <c r="J28" s="383"/>
      <c r="K28" s="254"/>
    </row>
    <row r="29" spans="2:11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pans="2:11" s="1" customFormat="1" ht="15" customHeight="1">
      <c r="B30" s="257"/>
      <c r="C30" s="258"/>
      <c r="D30" s="383" t="s">
        <v>357</v>
      </c>
      <c r="E30" s="383"/>
      <c r="F30" s="383"/>
      <c r="G30" s="383"/>
      <c r="H30" s="383"/>
      <c r="I30" s="383"/>
      <c r="J30" s="383"/>
      <c r="K30" s="254"/>
    </row>
    <row r="31" spans="2:11" s="1" customFormat="1" ht="15" customHeight="1">
      <c r="B31" s="257"/>
      <c r="C31" s="258"/>
      <c r="D31" s="383" t="s">
        <v>358</v>
      </c>
      <c r="E31" s="383"/>
      <c r="F31" s="383"/>
      <c r="G31" s="383"/>
      <c r="H31" s="383"/>
      <c r="I31" s="383"/>
      <c r="J31" s="383"/>
      <c r="K31" s="254"/>
    </row>
    <row r="32" spans="2:11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pans="2:11" s="1" customFormat="1" ht="15" customHeight="1">
      <c r="B33" s="257"/>
      <c r="C33" s="258"/>
      <c r="D33" s="383" t="s">
        <v>359</v>
      </c>
      <c r="E33" s="383"/>
      <c r="F33" s="383"/>
      <c r="G33" s="383"/>
      <c r="H33" s="383"/>
      <c r="I33" s="383"/>
      <c r="J33" s="383"/>
      <c r="K33" s="254"/>
    </row>
    <row r="34" spans="2:11" s="1" customFormat="1" ht="15" customHeight="1">
      <c r="B34" s="257"/>
      <c r="C34" s="258"/>
      <c r="D34" s="383" t="s">
        <v>360</v>
      </c>
      <c r="E34" s="383"/>
      <c r="F34" s="383"/>
      <c r="G34" s="383"/>
      <c r="H34" s="383"/>
      <c r="I34" s="383"/>
      <c r="J34" s="383"/>
      <c r="K34" s="254"/>
    </row>
    <row r="35" spans="2:11" s="1" customFormat="1" ht="15" customHeight="1">
      <c r="B35" s="257"/>
      <c r="C35" s="258"/>
      <c r="D35" s="383" t="s">
        <v>361</v>
      </c>
      <c r="E35" s="383"/>
      <c r="F35" s="383"/>
      <c r="G35" s="383"/>
      <c r="H35" s="383"/>
      <c r="I35" s="383"/>
      <c r="J35" s="383"/>
      <c r="K35" s="254"/>
    </row>
    <row r="36" spans="2:11" s="1" customFormat="1" ht="15" customHeight="1">
      <c r="B36" s="257"/>
      <c r="C36" s="258"/>
      <c r="D36" s="256"/>
      <c r="E36" s="259" t="s">
        <v>106</v>
      </c>
      <c r="F36" s="256"/>
      <c r="G36" s="383" t="s">
        <v>362</v>
      </c>
      <c r="H36" s="383"/>
      <c r="I36" s="383"/>
      <c r="J36" s="383"/>
      <c r="K36" s="254"/>
    </row>
    <row r="37" spans="2:11" s="1" customFormat="1" ht="30.75" customHeight="1">
      <c r="B37" s="257"/>
      <c r="C37" s="258"/>
      <c r="D37" s="256"/>
      <c r="E37" s="259" t="s">
        <v>363</v>
      </c>
      <c r="F37" s="256"/>
      <c r="G37" s="383" t="s">
        <v>364</v>
      </c>
      <c r="H37" s="383"/>
      <c r="I37" s="383"/>
      <c r="J37" s="383"/>
      <c r="K37" s="254"/>
    </row>
    <row r="38" spans="2:11" s="1" customFormat="1" ht="15" customHeight="1">
      <c r="B38" s="257"/>
      <c r="C38" s="258"/>
      <c r="D38" s="256"/>
      <c r="E38" s="259" t="s">
        <v>53</v>
      </c>
      <c r="F38" s="256"/>
      <c r="G38" s="383" t="s">
        <v>365</v>
      </c>
      <c r="H38" s="383"/>
      <c r="I38" s="383"/>
      <c r="J38" s="383"/>
      <c r="K38" s="254"/>
    </row>
    <row r="39" spans="2:11" s="1" customFormat="1" ht="15" customHeight="1">
      <c r="B39" s="257"/>
      <c r="C39" s="258"/>
      <c r="D39" s="256"/>
      <c r="E39" s="259" t="s">
        <v>54</v>
      </c>
      <c r="F39" s="256"/>
      <c r="G39" s="383" t="s">
        <v>366</v>
      </c>
      <c r="H39" s="383"/>
      <c r="I39" s="383"/>
      <c r="J39" s="383"/>
      <c r="K39" s="254"/>
    </row>
    <row r="40" spans="2:11" s="1" customFormat="1" ht="15" customHeight="1">
      <c r="B40" s="257"/>
      <c r="C40" s="258"/>
      <c r="D40" s="256"/>
      <c r="E40" s="259" t="s">
        <v>107</v>
      </c>
      <c r="F40" s="256"/>
      <c r="G40" s="383" t="s">
        <v>367</v>
      </c>
      <c r="H40" s="383"/>
      <c r="I40" s="383"/>
      <c r="J40" s="383"/>
      <c r="K40" s="254"/>
    </row>
    <row r="41" spans="2:11" s="1" customFormat="1" ht="15" customHeight="1">
      <c r="B41" s="257"/>
      <c r="C41" s="258"/>
      <c r="D41" s="256"/>
      <c r="E41" s="259" t="s">
        <v>108</v>
      </c>
      <c r="F41" s="256"/>
      <c r="G41" s="383" t="s">
        <v>368</v>
      </c>
      <c r="H41" s="383"/>
      <c r="I41" s="383"/>
      <c r="J41" s="383"/>
      <c r="K41" s="254"/>
    </row>
    <row r="42" spans="2:11" s="1" customFormat="1" ht="15" customHeight="1">
      <c r="B42" s="257"/>
      <c r="C42" s="258"/>
      <c r="D42" s="256"/>
      <c r="E42" s="259" t="s">
        <v>369</v>
      </c>
      <c r="F42" s="256"/>
      <c r="G42" s="383" t="s">
        <v>370</v>
      </c>
      <c r="H42" s="383"/>
      <c r="I42" s="383"/>
      <c r="J42" s="383"/>
      <c r="K42" s="254"/>
    </row>
    <row r="43" spans="2:11" s="1" customFormat="1" ht="15" customHeight="1">
      <c r="B43" s="257"/>
      <c r="C43" s="258"/>
      <c r="D43" s="256"/>
      <c r="E43" s="259"/>
      <c r="F43" s="256"/>
      <c r="G43" s="383" t="s">
        <v>371</v>
      </c>
      <c r="H43" s="383"/>
      <c r="I43" s="383"/>
      <c r="J43" s="383"/>
      <c r="K43" s="254"/>
    </row>
    <row r="44" spans="2:11" s="1" customFormat="1" ht="15" customHeight="1">
      <c r="B44" s="257"/>
      <c r="C44" s="258"/>
      <c r="D44" s="256"/>
      <c r="E44" s="259" t="s">
        <v>372</v>
      </c>
      <c r="F44" s="256"/>
      <c r="G44" s="383" t="s">
        <v>373</v>
      </c>
      <c r="H44" s="383"/>
      <c r="I44" s="383"/>
      <c r="J44" s="383"/>
      <c r="K44" s="254"/>
    </row>
    <row r="45" spans="2:11" s="1" customFormat="1" ht="15" customHeight="1">
      <c r="B45" s="257"/>
      <c r="C45" s="258"/>
      <c r="D45" s="256"/>
      <c r="E45" s="259" t="s">
        <v>110</v>
      </c>
      <c r="F45" s="256"/>
      <c r="G45" s="383" t="s">
        <v>374</v>
      </c>
      <c r="H45" s="383"/>
      <c r="I45" s="383"/>
      <c r="J45" s="383"/>
      <c r="K45" s="254"/>
    </row>
    <row r="46" spans="2:11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pans="2:11" s="1" customFormat="1" ht="15" customHeight="1">
      <c r="B47" s="257"/>
      <c r="C47" s="258"/>
      <c r="D47" s="383" t="s">
        <v>375</v>
      </c>
      <c r="E47" s="383"/>
      <c r="F47" s="383"/>
      <c r="G47" s="383"/>
      <c r="H47" s="383"/>
      <c r="I47" s="383"/>
      <c r="J47" s="383"/>
      <c r="K47" s="254"/>
    </row>
    <row r="48" spans="2:11" s="1" customFormat="1" ht="15" customHeight="1">
      <c r="B48" s="257"/>
      <c r="C48" s="258"/>
      <c r="D48" s="258"/>
      <c r="E48" s="383" t="s">
        <v>376</v>
      </c>
      <c r="F48" s="383"/>
      <c r="G48" s="383"/>
      <c r="H48" s="383"/>
      <c r="I48" s="383"/>
      <c r="J48" s="383"/>
      <c r="K48" s="254"/>
    </row>
    <row r="49" spans="2:11" s="1" customFormat="1" ht="15" customHeight="1">
      <c r="B49" s="257"/>
      <c r="C49" s="258"/>
      <c r="D49" s="258"/>
      <c r="E49" s="383" t="s">
        <v>377</v>
      </c>
      <c r="F49" s="383"/>
      <c r="G49" s="383"/>
      <c r="H49" s="383"/>
      <c r="I49" s="383"/>
      <c r="J49" s="383"/>
      <c r="K49" s="254"/>
    </row>
    <row r="50" spans="2:11" s="1" customFormat="1" ht="15" customHeight="1">
      <c r="B50" s="257"/>
      <c r="C50" s="258"/>
      <c r="D50" s="258"/>
      <c r="E50" s="383" t="s">
        <v>378</v>
      </c>
      <c r="F50" s="383"/>
      <c r="G50" s="383"/>
      <c r="H50" s="383"/>
      <c r="I50" s="383"/>
      <c r="J50" s="383"/>
      <c r="K50" s="254"/>
    </row>
    <row r="51" spans="2:11" s="1" customFormat="1" ht="15" customHeight="1">
      <c r="B51" s="257"/>
      <c r="C51" s="258"/>
      <c r="D51" s="383" t="s">
        <v>379</v>
      </c>
      <c r="E51" s="383"/>
      <c r="F51" s="383"/>
      <c r="G51" s="383"/>
      <c r="H51" s="383"/>
      <c r="I51" s="383"/>
      <c r="J51" s="383"/>
      <c r="K51" s="254"/>
    </row>
    <row r="52" spans="2:11" s="1" customFormat="1" ht="25.5" customHeight="1">
      <c r="B52" s="253"/>
      <c r="C52" s="384" t="s">
        <v>380</v>
      </c>
      <c r="D52" s="384"/>
      <c r="E52" s="384"/>
      <c r="F52" s="384"/>
      <c r="G52" s="384"/>
      <c r="H52" s="384"/>
      <c r="I52" s="384"/>
      <c r="J52" s="384"/>
      <c r="K52" s="254"/>
    </row>
    <row r="53" spans="2:11" s="1" customFormat="1" ht="5.25" customHeight="1">
      <c r="B53" s="253"/>
      <c r="C53" s="255"/>
      <c r="D53" s="255"/>
      <c r="E53" s="255"/>
      <c r="F53" s="255"/>
      <c r="G53" s="255"/>
      <c r="H53" s="255"/>
      <c r="I53" s="255"/>
      <c r="J53" s="255"/>
      <c r="K53" s="254"/>
    </row>
    <row r="54" spans="2:11" s="1" customFormat="1" ht="15" customHeight="1">
      <c r="B54" s="253"/>
      <c r="C54" s="383" t="s">
        <v>381</v>
      </c>
      <c r="D54" s="383"/>
      <c r="E54" s="383"/>
      <c r="F54" s="383"/>
      <c r="G54" s="383"/>
      <c r="H54" s="383"/>
      <c r="I54" s="383"/>
      <c r="J54" s="383"/>
      <c r="K54" s="254"/>
    </row>
    <row r="55" spans="2:11" s="1" customFormat="1" ht="15" customHeight="1">
      <c r="B55" s="253"/>
      <c r="C55" s="383" t="s">
        <v>382</v>
      </c>
      <c r="D55" s="383"/>
      <c r="E55" s="383"/>
      <c r="F55" s="383"/>
      <c r="G55" s="383"/>
      <c r="H55" s="383"/>
      <c r="I55" s="383"/>
      <c r="J55" s="383"/>
      <c r="K55" s="254"/>
    </row>
    <row r="56" spans="2:11" s="1" customFormat="1" ht="12.75" customHeight="1">
      <c r="B56" s="253"/>
      <c r="C56" s="256"/>
      <c r="D56" s="256"/>
      <c r="E56" s="256"/>
      <c r="F56" s="256"/>
      <c r="G56" s="256"/>
      <c r="H56" s="256"/>
      <c r="I56" s="256"/>
      <c r="J56" s="256"/>
      <c r="K56" s="254"/>
    </row>
    <row r="57" spans="2:11" s="1" customFormat="1" ht="15" customHeight="1">
      <c r="B57" s="253"/>
      <c r="C57" s="383" t="s">
        <v>383</v>
      </c>
      <c r="D57" s="383"/>
      <c r="E57" s="383"/>
      <c r="F57" s="383"/>
      <c r="G57" s="383"/>
      <c r="H57" s="383"/>
      <c r="I57" s="383"/>
      <c r="J57" s="383"/>
      <c r="K57" s="254"/>
    </row>
    <row r="58" spans="2:11" s="1" customFormat="1" ht="15" customHeight="1">
      <c r="B58" s="253"/>
      <c r="C58" s="258"/>
      <c r="D58" s="383" t="s">
        <v>384</v>
      </c>
      <c r="E58" s="383"/>
      <c r="F58" s="383"/>
      <c r="G58" s="383"/>
      <c r="H58" s="383"/>
      <c r="I58" s="383"/>
      <c r="J58" s="383"/>
      <c r="K58" s="254"/>
    </row>
    <row r="59" spans="2:11" s="1" customFormat="1" ht="15" customHeight="1">
      <c r="B59" s="253"/>
      <c r="C59" s="258"/>
      <c r="D59" s="383" t="s">
        <v>385</v>
      </c>
      <c r="E59" s="383"/>
      <c r="F59" s="383"/>
      <c r="G59" s="383"/>
      <c r="H59" s="383"/>
      <c r="I59" s="383"/>
      <c r="J59" s="383"/>
      <c r="K59" s="254"/>
    </row>
    <row r="60" spans="2:11" s="1" customFormat="1" ht="15" customHeight="1">
      <c r="B60" s="253"/>
      <c r="C60" s="258"/>
      <c r="D60" s="383" t="s">
        <v>386</v>
      </c>
      <c r="E60" s="383"/>
      <c r="F60" s="383"/>
      <c r="G60" s="383"/>
      <c r="H60" s="383"/>
      <c r="I60" s="383"/>
      <c r="J60" s="383"/>
      <c r="K60" s="254"/>
    </row>
    <row r="61" spans="2:11" s="1" customFormat="1" ht="15" customHeight="1">
      <c r="B61" s="253"/>
      <c r="C61" s="258"/>
      <c r="D61" s="383" t="s">
        <v>387</v>
      </c>
      <c r="E61" s="383"/>
      <c r="F61" s="383"/>
      <c r="G61" s="383"/>
      <c r="H61" s="383"/>
      <c r="I61" s="383"/>
      <c r="J61" s="383"/>
      <c r="K61" s="254"/>
    </row>
    <row r="62" spans="2:11" s="1" customFormat="1" ht="15" customHeight="1">
      <c r="B62" s="253"/>
      <c r="C62" s="258"/>
      <c r="D62" s="385" t="s">
        <v>388</v>
      </c>
      <c r="E62" s="385"/>
      <c r="F62" s="385"/>
      <c r="G62" s="385"/>
      <c r="H62" s="385"/>
      <c r="I62" s="385"/>
      <c r="J62" s="385"/>
      <c r="K62" s="254"/>
    </row>
    <row r="63" spans="2:11" s="1" customFormat="1" ht="15" customHeight="1">
      <c r="B63" s="253"/>
      <c r="C63" s="258"/>
      <c r="D63" s="383" t="s">
        <v>389</v>
      </c>
      <c r="E63" s="383"/>
      <c r="F63" s="383"/>
      <c r="G63" s="383"/>
      <c r="H63" s="383"/>
      <c r="I63" s="383"/>
      <c r="J63" s="383"/>
      <c r="K63" s="254"/>
    </row>
    <row r="64" spans="2:11" s="1" customFormat="1" ht="12.75" customHeight="1">
      <c r="B64" s="253"/>
      <c r="C64" s="258"/>
      <c r="D64" s="258"/>
      <c r="E64" s="261"/>
      <c r="F64" s="258"/>
      <c r="G64" s="258"/>
      <c r="H64" s="258"/>
      <c r="I64" s="258"/>
      <c r="J64" s="258"/>
      <c r="K64" s="254"/>
    </row>
    <row r="65" spans="2:11" s="1" customFormat="1" ht="15" customHeight="1">
      <c r="B65" s="253"/>
      <c r="C65" s="258"/>
      <c r="D65" s="383" t="s">
        <v>390</v>
      </c>
      <c r="E65" s="383"/>
      <c r="F65" s="383"/>
      <c r="G65" s="383"/>
      <c r="H65" s="383"/>
      <c r="I65" s="383"/>
      <c r="J65" s="383"/>
      <c r="K65" s="254"/>
    </row>
    <row r="66" spans="2:11" s="1" customFormat="1" ht="15" customHeight="1">
      <c r="B66" s="253"/>
      <c r="C66" s="258"/>
      <c r="D66" s="385" t="s">
        <v>391</v>
      </c>
      <c r="E66" s="385"/>
      <c r="F66" s="385"/>
      <c r="G66" s="385"/>
      <c r="H66" s="385"/>
      <c r="I66" s="385"/>
      <c r="J66" s="385"/>
      <c r="K66" s="254"/>
    </row>
    <row r="67" spans="2:11" s="1" customFormat="1" ht="15" customHeight="1">
      <c r="B67" s="253"/>
      <c r="C67" s="258"/>
      <c r="D67" s="383" t="s">
        <v>392</v>
      </c>
      <c r="E67" s="383"/>
      <c r="F67" s="383"/>
      <c r="G67" s="383"/>
      <c r="H67" s="383"/>
      <c r="I67" s="383"/>
      <c r="J67" s="383"/>
      <c r="K67" s="254"/>
    </row>
    <row r="68" spans="2:11" s="1" customFormat="1" ht="15" customHeight="1">
      <c r="B68" s="253"/>
      <c r="C68" s="258"/>
      <c r="D68" s="383" t="s">
        <v>393</v>
      </c>
      <c r="E68" s="383"/>
      <c r="F68" s="383"/>
      <c r="G68" s="383"/>
      <c r="H68" s="383"/>
      <c r="I68" s="383"/>
      <c r="J68" s="383"/>
      <c r="K68" s="254"/>
    </row>
    <row r="69" spans="2:11" s="1" customFormat="1" ht="15" customHeight="1">
      <c r="B69" s="253"/>
      <c r="C69" s="258"/>
      <c r="D69" s="383" t="s">
        <v>394</v>
      </c>
      <c r="E69" s="383"/>
      <c r="F69" s="383"/>
      <c r="G69" s="383"/>
      <c r="H69" s="383"/>
      <c r="I69" s="383"/>
      <c r="J69" s="383"/>
      <c r="K69" s="254"/>
    </row>
    <row r="70" spans="2:11" s="1" customFormat="1" ht="15" customHeight="1">
      <c r="B70" s="253"/>
      <c r="C70" s="258"/>
      <c r="D70" s="383" t="s">
        <v>395</v>
      </c>
      <c r="E70" s="383"/>
      <c r="F70" s="383"/>
      <c r="G70" s="383"/>
      <c r="H70" s="383"/>
      <c r="I70" s="383"/>
      <c r="J70" s="383"/>
      <c r="K70" s="254"/>
    </row>
    <row r="71" spans="2:1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pans="2:11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pans="2:11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pans="2:11" s="1" customFormat="1" ht="45" customHeight="1">
      <c r="B75" s="270"/>
      <c r="C75" s="378" t="s">
        <v>396</v>
      </c>
      <c r="D75" s="378"/>
      <c r="E75" s="378"/>
      <c r="F75" s="378"/>
      <c r="G75" s="378"/>
      <c r="H75" s="378"/>
      <c r="I75" s="378"/>
      <c r="J75" s="378"/>
      <c r="K75" s="271"/>
    </row>
    <row r="76" spans="2:11" s="1" customFormat="1" ht="17.25" customHeight="1">
      <c r="B76" s="270"/>
      <c r="C76" s="272" t="s">
        <v>397</v>
      </c>
      <c r="D76" s="272"/>
      <c r="E76" s="272"/>
      <c r="F76" s="272" t="s">
        <v>398</v>
      </c>
      <c r="G76" s="273"/>
      <c r="H76" s="272" t="s">
        <v>54</v>
      </c>
      <c r="I76" s="272" t="s">
        <v>57</v>
      </c>
      <c r="J76" s="272" t="s">
        <v>399</v>
      </c>
      <c r="K76" s="271"/>
    </row>
    <row r="77" spans="2:11" s="1" customFormat="1" ht="17.25" customHeight="1">
      <c r="B77" s="270"/>
      <c r="C77" s="274" t="s">
        <v>400</v>
      </c>
      <c r="D77" s="274"/>
      <c r="E77" s="274"/>
      <c r="F77" s="275" t="s">
        <v>401</v>
      </c>
      <c r="G77" s="276"/>
      <c r="H77" s="274"/>
      <c r="I77" s="274"/>
      <c r="J77" s="274" t="s">
        <v>402</v>
      </c>
      <c r="K77" s="271"/>
    </row>
    <row r="78" spans="2:11" s="1" customFormat="1" ht="5.25" customHeight="1">
      <c r="B78" s="270"/>
      <c r="C78" s="277"/>
      <c r="D78" s="277"/>
      <c r="E78" s="277"/>
      <c r="F78" s="277"/>
      <c r="G78" s="278"/>
      <c r="H78" s="277"/>
      <c r="I78" s="277"/>
      <c r="J78" s="277"/>
      <c r="K78" s="271"/>
    </row>
    <row r="79" spans="2:11" s="1" customFormat="1" ht="15" customHeight="1">
      <c r="B79" s="270"/>
      <c r="C79" s="259" t="s">
        <v>53</v>
      </c>
      <c r="D79" s="279"/>
      <c r="E79" s="279"/>
      <c r="F79" s="280" t="s">
        <v>403</v>
      </c>
      <c r="G79" s="281"/>
      <c r="H79" s="259" t="s">
        <v>404</v>
      </c>
      <c r="I79" s="259" t="s">
        <v>405</v>
      </c>
      <c r="J79" s="259">
        <v>20</v>
      </c>
      <c r="K79" s="271"/>
    </row>
    <row r="80" spans="2:11" s="1" customFormat="1" ht="15" customHeight="1">
      <c r="B80" s="270"/>
      <c r="C80" s="259" t="s">
        <v>406</v>
      </c>
      <c r="D80" s="259"/>
      <c r="E80" s="259"/>
      <c r="F80" s="280" t="s">
        <v>403</v>
      </c>
      <c r="G80" s="281"/>
      <c r="H80" s="259" t="s">
        <v>407</v>
      </c>
      <c r="I80" s="259" t="s">
        <v>405</v>
      </c>
      <c r="J80" s="259">
        <v>120</v>
      </c>
      <c r="K80" s="271"/>
    </row>
    <row r="81" spans="2:11" s="1" customFormat="1" ht="15" customHeight="1">
      <c r="B81" s="282"/>
      <c r="C81" s="259" t="s">
        <v>408</v>
      </c>
      <c r="D81" s="259"/>
      <c r="E81" s="259"/>
      <c r="F81" s="280" t="s">
        <v>409</v>
      </c>
      <c r="G81" s="281"/>
      <c r="H81" s="259" t="s">
        <v>410</v>
      </c>
      <c r="I81" s="259" t="s">
        <v>405</v>
      </c>
      <c r="J81" s="259">
        <v>50</v>
      </c>
      <c r="K81" s="271"/>
    </row>
    <row r="82" spans="2:11" s="1" customFormat="1" ht="15" customHeight="1">
      <c r="B82" s="282"/>
      <c r="C82" s="259" t="s">
        <v>411</v>
      </c>
      <c r="D82" s="259"/>
      <c r="E82" s="259"/>
      <c r="F82" s="280" t="s">
        <v>403</v>
      </c>
      <c r="G82" s="281"/>
      <c r="H82" s="259" t="s">
        <v>412</v>
      </c>
      <c r="I82" s="259" t="s">
        <v>413</v>
      </c>
      <c r="J82" s="259"/>
      <c r="K82" s="271"/>
    </row>
    <row r="83" spans="2:11" s="1" customFormat="1" ht="15" customHeight="1">
      <c r="B83" s="282"/>
      <c r="C83" s="283" t="s">
        <v>414</v>
      </c>
      <c r="D83" s="283"/>
      <c r="E83" s="283"/>
      <c r="F83" s="284" t="s">
        <v>409</v>
      </c>
      <c r="G83" s="283"/>
      <c r="H83" s="283" t="s">
        <v>415</v>
      </c>
      <c r="I83" s="283" t="s">
        <v>405</v>
      </c>
      <c r="J83" s="283">
        <v>15</v>
      </c>
      <c r="K83" s="271"/>
    </row>
    <row r="84" spans="2:11" s="1" customFormat="1" ht="15" customHeight="1">
      <c r="B84" s="282"/>
      <c r="C84" s="283" t="s">
        <v>416</v>
      </c>
      <c r="D84" s="283"/>
      <c r="E84" s="283"/>
      <c r="F84" s="284" t="s">
        <v>409</v>
      </c>
      <c r="G84" s="283"/>
      <c r="H84" s="283" t="s">
        <v>417</v>
      </c>
      <c r="I84" s="283" t="s">
        <v>405</v>
      </c>
      <c r="J84" s="283">
        <v>15</v>
      </c>
      <c r="K84" s="271"/>
    </row>
    <row r="85" spans="2:11" s="1" customFormat="1" ht="15" customHeight="1">
      <c r="B85" s="282"/>
      <c r="C85" s="283" t="s">
        <v>418</v>
      </c>
      <c r="D85" s="283"/>
      <c r="E85" s="283"/>
      <c r="F85" s="284" t="s">
        <v>409</v>
      </c>
      <c r="G85" s="283"/>
      <c r="H85" s="283" t="s">
        <v>419</v>
      </c>
      <c r="I85" s="283" t="s">
        <v>405</v>
      </c>
      <c r="J85" s="283">
        <v>20</v>
      </c>
      <c r="K85" s="271"/>
    </row>
    <row r="86" spans="2:11" s="1" customFormat="1" ht="15" customHeight="1">
      <c r="B86" s="282"/>
      <c r="C86" s="283" t="s">
        <v>420</v>
      </c>
      <c r="D86" s="283"/>
      <c r="E86" s="283"/>
      <c r="F86" s="284" t="s">
        <v>409</v>
      </c>
      <c r="G86" s="283"/>
      <c r="H86" s="283" t="s">
        <v>421</v>
      </c>
      <c r="I86" s="283" t="s">
        <v>405</v>
      </c>
      <c r="J86" s="283">
        <v>20</v>
      </c>
      <c r="K86" s="271"/>
    </row>
    <row r="87" spans="2:11" s="1" customFormat="1" ht="15" customHeight="1">
      <c r="B87" s="282"/>
      <c r="C87" s="259" t="s">
        <v>422</v>
      </c>
      <c r="D87" s="259"/>
      <c r="E87" s="259"/>
      <c r="F87" s="280" t="s">
        <v>409</v>
      </c>
      <c r="G87" s="281"/>
      <c r="H87" s="259" t="s">
        <v>423</v>
      </c>
      <c r="I87" s="259" t="s">
        <v>405</v>
      </c>
      <c r="J87" s="259">
        <v>50</v>
      </c>
      <c r="K87" s="271"/>
    </row>
    <row r="88" spans="2:11" s="1" customFormat="1" ht="15" customHeight="1">
      <c r="B88" s="282"/>
      <c r="C88" s="259" t="s">
        <v>424</v>
      </c>
      <c r="D88" s="259"/>
      <c r="E88" s="259"/>
      <c r="F88" s="280" t="s">
        <v>409</v>
      </c>
      <c r="G88" s="281"/>
      <c r="H88" s="259" t="s">
        <v>425</v>
      </c>
      <c r="I88" s="259" t="s">
        <v>405</v>
      </c>
      <c r="J88" s="259">
        <v>20</v>
      </c>
      <c r="K88" s="271"/>
    </row>
    <row r="89" spans="2:11" s="1" customFormat="1" ht="15" customHeight="1">
      <c r="B89" s="282"/>
      <c r="C89" s="259" t="s">
        <v>426</v>
      </c>
      <c r="D89" s="259"/>
      <c r="E89" s="259"/>
      <c r="F89" s="280" t="s">
        <v>409</v>
      </c>
      <c r="G89" s="281"/>
      <c r="H89" s="259" t="s">
        <v>427</v>
      </c>
      <c r="I89" s="259" t="s">
        <v>405</v>
      </c>
      <c r="J89" s="259">
        <v>20</v>
      </c>
      <c r="K89" s="271"/>
    </row>
    <row r="90" spans="2:11" s="1" customFormat="1" ht="15" customHeight="1">
      <c r="B90" s="282"/>
      <c r="C90" s="259" t="s">
        <v>428</v>
      </c>
      <c r="D90" s="259"/>
      <c r="E90" s="259"/>
      <c r="F90" s="280" t="s">
        <v>409</v>
      </c>
      <c r="G90" s="281"/>
      <c r="H90" s="259" t="s">
        <v>429</v>
      </c>
      <c r="I90" s="259" t="s">
        <v>405</v>
      </c>
      <c r="J90" s="259">
        <v>50</v>
      </c>
      <c r="K90" s="271"/>
    </row>
    <row r="91" spans="2:11" s="1" customFormat="1" ht="15" customHeight="1">
      <c r="B91" s="282"/>
      <c r="C91" s="259" t="s">
        <v>430</v>
      </c>
      <c r="D91" s="259"/>
      <c r="E91" s="259"/>
      <c r="F91" s="280" t="s">
        <v>409</v>
      </c>
      <c r="G91" s="281"/>
      <c r="H91" s="259" t="s">
        <v>430</v>
      </c>
      <c r="I91" s="259" t="s">
        <v>405</v>
      </c>
      <c r="J91" s="259">
        <v>50</v>
      </c>
      <c r="K91" s="271"/>
    </row>
    <row r="92" spans="2:11" s="1" customFormat="1" ht="15" customHeight="1">
      <c r="B92" s="282"/>
      <c r="C92" s="259" t="s">
        <v>431</v>
      </c>
      <c r="D92" s="259"/>
      <c r="E92" s="259"/>
      <c r="F92" s="280" t="s">
        <v>409</v>
      </c>
      <c r="G92" s="281"/>
      <c r="H92" s="259" t="s">
        <v>432</v>
      </c>
      <c r="I92" s="259" t="s">
        <v>405</v>
      </c>
      <c r="J92" s="259">
        <v>255</v>
      </c>
      <c r="K92" s="271"/>
    </row>
    <row r="93" spans="2:11" s="1" customFormat="1" ht="15" customHeight="1">
      <c r="B93" s="282"/>
      <c r="C93" s="259" t="s">
        <v>433</v>
      </c>
      <c r="D93" s="259"/>
      <c r="E93" s="259"/>
      <c r="F93" s="280" t="s">
        <v>403</v>
      </c>
      <c r="G93" s="281"/>
      <c r="H93" s="259" t="s">
        <v>434</v>
      </c>
      <c r="I93" s="259" t="s">
        <v>435</v>
      </c>
      <c r="J93" s="259"/>
      <c r="K93" s="271"/>
    </row>
    <row r="94" spans="2:11" s="1" customFormat="1" ht="15" customHeight="1">
      <c r="B94" s="282"/>
      <c r="C94" s="259" t="s">
        <v>436</v>
      </c>
      <c r="D94" s="259"/>
      <c r="E94" s="259"/>
      <c r="F94" s="280" t="s">
        <v>403</v>
      </c>
      <c r="G94" s="281"/>
      <c r="H94" s="259" t="s">
        <v>437</v>
      </c>
      <c r="I94" s="259" t="s">
        <v>438</v>
      </c>
      <c r="J94" s="259"/>
      <c r="K94" s="271"/>
    </row>
    <row r="95" spans="2:11" s="1" customFormat="1" ht="15" customHeight="1">
      <c r="B95" s="282"/>
      <c r="C95" s="259" t="s">
        <v>439</v>
      </c>
      <c r="D95" s="259"/>
      <c r="E95" s="259"/>
      <c r="F95" s="280" t="s">
        <v>403</v>
      </c>
      <c r="G95" s="281"/>
      <c r="H95" s="259" t="s">
        <v>439</v>
      </c>
      <c r="I95" s="259" t="s">
        <v>438</v>
      </c>
      <c r="J95" s="259"/>
      <c r="K95" s="271"/>
    </row>
    <row r="96" spans="2:11" s="1" customFormat="1" ht="15" customHeight="1">
      <c r="B96" s="282"/>
      <c r="C96" s="259" t="s">
        <v>38</v>
      </c>
      <c r="D96" s="259"/>
      <c r="E96" s="259"/>
      <c r="F96" s="280" t="s">
        <v>403</v>
      </c>
      <c r="G96" s="281"/>
      <c r="H96" s="259" t="s">
        <v>440</v>
      </c>
      <c r="I96" s="259" t="s">
        <v>438</v>
      </c>
      <c r="J96" s="259"/>
      <c r="K96" s="271"/>
    </row>
    <row r="97" spans="2:11" s="1" customFormat="1" ht="15" customHeight="1">
      <c r="B97" s="282"/>
      <c r="C97" s="259" t="s">
        <v>48</v>
      </c>
      <c r="D97" s="259"/>
      <c r="E97" s="259"/>
      <c r="F97" s="280" t="s">
        <v>403</v>
      </c>
      <c r="G97" s="281"/>
      <c r="H97" s="259" t="s">
        <v>441</v>
      </c>
      <c r="I97" s="259" t="s">
        <v>438</v>
      </c>
      <c r="J97" s="259"/>
      <c r="K97" s="271"/>
    </row>
    <row r="98" spans="2:11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pans="2:11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pans="2:11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pans="2:1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pans="2:11" s="1" customFormat="1" ht="45" customHeight="1">
      <c r="B102" s="270"/>
      <c r="C102" s="378" t="s">
        <v>442</v>
      </c>
      <c r="D102" s="378"/>
      <c r="E102" s="378"/>
      <c r="F102" s="378"/>
      <c r="G102" s="378"/>
      <c r="H102" s="378"/>
      <c r="I102" s="378"/>
      <c r="J102" s="378"/>
      <c r="K102" s="271"/>
    </row>
    <row r="103" spans="2:11" s="1" customFormat="1" ht="17.25" customHeight="1">
      <c r="B103" s="270"/>
      <c r="C103" s="272" t="s">
        <v>397</v>
      </c>
      <c r="D103" s="272"/>
      <c r="E103" s="272"/>
      <c r="F103" s="272" t="s">
        <v>398</v>
      </c>
      <c r="G103" s="273"/>
      <c r="H103" s="272" t="s">
        <v>54</v>
      </c>
      <c r="I103" s="272" t="s">
        <v>57</v>
      </c>
      <c r="J103" s="272" t="s">
        <v>399</v>
      </c>
      <c r="K103" s="271"/>
    </row>
    <row r="104" spans="2:11" s="1" customFormat="1" ht="17.25" customHeight="1">
      <c r="B104" s="270"/>
      <c r="C104" s="274" t="s">
        <v>400</v>
      </c>
      <c r="D104" s="274"/>
      <c r="E104" s="274"/>
      <c r="F104" s="275" t="s">
        <v>401</v>
      </c>
      <c r="G104" s="276"/>
      <c r="H104" s="274"/>
      <c r="I104" s="274"/>
      <c r="J104" s="274" t="s">
        <v>402</v>
      </c>
      <c r="K104" s="271"/>
    </row>
    <row r="105" spans="2:11" s="1" customFormat="1" ht="5.25" customHeight="1">
      <c r="B105" s="270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pans="2:11" s="1" customFormat="1" ht="15" customHeight="1">
      <c r="B106" s="270"/>
      <c r="C106" s="259" t="s">
        <v>53</v>
      </c>
      <c r="D106" s="279"/>
      <c r="E106" s="279"/>
      <c r="F106" s="280" t="s">
        <v>403</v>
      </c>
      <c r="G106" s="259"/>
      <c r="H106" s="259" t="s">
        <v>443</v>
      </c>
      <c r="I106" s="259" t="s">
        <v>405</v>
      </c>
      <c r="J106" s="259">
        <v>20</v>
      </c>
      <c r="K106" s="271"/>
    </row>
    <row r="107" spans="2:11" s="1" customFormat="1" ht="15" customHeight="1">
      <c r="B107" s="270"/>
      <c r="C107" s="259" t="s">
        <v>406</v>
      </c>
      <c r="D107" s="259"/>
      <c r="E107" s="259"/>
      <c r="F107" s="280" t="s">
        <v>403</v>
      </c>
      <c r="G107" s="259"/>
      <c r="H107" s="259" t="s">
        <v>443</v>
      </c>
      <c r="I107" s="259" t="s">
        <v>405</v>
      </c>
      <c r="J107" s="259">
        <v>120</v>
      </c>
      <c r="K107" s="271"/>
    </row>
    <row r="108" spans="2:11" s="1" customFormat="1" ht="15" customHeight="1">
      <c r="B108" s="282"/>
      <c r="C108" s="259" t="s">
        <v>408</v>
      </c>
      <c r="D108" s="259"/>
      <c r="E108" s="259"/>
      <c r="F108" s="280" t="s">
        <v>409</v>
      </c>
      <c r="G108" s="259"/>
      <c r="H108" s="259" t="s">
        <v>443</v>
      </c>
      <c r="I108" s="259" t="s">
        <v>405</v>
      </c>
      <c r="J108" s="259">
        <v>50</v>
      </c>
      <c r="K108" s="271"/>
    </row>
    <row r="109" spans="2:11" s="1" customFormat="1" ht="15" customHeight="1">
      <c r="B109" s="282"/>
      <c r="C109" s="259" t="s">
        <v>411</v>
      </c>
      <c r="D109" s="259"/>
      <c r="E109" s="259"/>
      <c r="F109" s="280" t="s">
        <v>403</v>
      </c>
      <c r="G109" s="259"/>
      <c r="H109" s="259" t="s">
        <v>443</v>
      </c>
      <c r="I109" s="259" t="s">
        <v>413</v>
      </c>
      <c r="J109" s="259"/>
      <c r="K109" s="271"/>
    </row>
    <row r="110" spans="2:11" s="1" customFormat="1" ht="15" customHeight="1">
      <c r="B110" s="282"/>
      <c r="C110" s="259" t="s">
        <v>422</v>
      </c>
      <c r="D110" s="259"/>
      <c r="E110" s="259"/>
      <c r="F110" s="280" t="s">
        <v>409</v>
      </c>
      <c r="G110" s="259"/>
      <c r="H110" s="259" t="s">
        <v>443</v>
      </c>
      <c r="I110" s="259" t="s">
        <v>405</v>
      </c>
      <c r="J110" s="259">
        <v>50</v>
      </c>
      <c r="K110" s="271"/>
    </row>
    <row r="111" spans="2:11" s="1" customFormat="1" ht="15" customHeight="1">
      <c r="B111" s="282"/>
      <c r="C111" s="259" t="s">
        <v>430</v>
      </c>
      <c r="D111" s="259"/>
      <c r="E111" s="259"/>
      <c r="F111" s="280" t="s">
        <v>409</v>
      </c>
      <c r="G111" s="259"/>
      <c r="H111" s="259" t="s">
        <v>443</v>
      </c>
      <c r="I111" s="259" t="s">
        <v>405</v>
      </c>
      <c r="J111" s="259">
        <v>50</v>
      </c>
      <c r="K111" s="271"/>
    </row>
    <row r="112" spans="2:11" s="1" customFormat="1" ht="15" customHeight="1">
      <c r="B112" s="282"/>
      <c r="C112" s="259" t="s">
        <v>428</v>
      </c>
      <c r="D112" s="259"/>
      <c r="E112" s="259"/>
      <c r="F112" s="280" t="s">
        <v>409</v>
      </c>
      <c r="G112" s="259"/>
      <c r="H112" s="259" t="s">
        <v>443</v>
      </c>
      <c r="I112" s="259" t="s">
        <v>405</v>
      </c>
      <c r="J112" s="259">
        <v>50</v>
      </c>
      <c r="K112" s="271"/>
    </row>
    <row r="113" spans="2:11" s="1" customFormat="1" ht="15" customHeight="1">
      <c r="B113" s="282"/>
      <c r="C113" s="259" t="s">
        <v>53</v>
      </c>
      <c r="D113" s="259"/>
      <c r="E113" s="259"/>
      <c r="F113" s="280" t="s">
        <v>403</v>
      </c>
      <c r="G113" s="259"/>
      <c r="H113" s="259" t="s">
        <v>444</v>
      </c>
      <c r="I113" s="259" t="s">
        <v>405</v>
      </c>
      <c r="J113" s="259">
        <v>20</v>
      </c>
      <c r="K113" s="271"/>
    </row>
    <row r="114" spans="2:11" s="1" customFormat="1" ht="15" customHeight="1">
      <c r="B114" s="282"/>
      <c r="C114" s="259" t="s">
        <v>445</v>
      </c>
      <c r="D114" s="259"/>
      <c r="E114" s="259"/>
      <c r="F114" s="280" t="s">
        <v>403</v>
      </c>
      <c r="G114" s="259"/>
      <c r="H114" s="259" t="s">
        <v>446</v>
      </c>
      <c r="I114" s="259" t="s">
        <v>405</v>
      </c>
      <c r="J114" s="259">
        <v>120</v>
      </c>
      <c r="K114" s="271"/>
    </row>
    <row r="115" spans="2:11" s="1" customFormat="1" ht="15" customHeight="1">
      <c r="B115" s="282"/>
      <c r="C115" s="259" t="s">
        <v>38</v>
      </c>
      <c r="D115" s="259"/>
      <c r="E115" s="259"/>
      <c r="F115" s="280" t="s">
        <v>403</v>
      </c>
      <c r="G115" s="259"/>
      <c r="H115" s="259" t="s">
        <v>447</v>
      </c>
      <c r="I115" s="259" t="s">
        <v>438</v>
      </c>
      <c r="J115" s="259"/>
      <c r="K115" s="271"/>
    </row>
    <row r="116" spans="2:11" s="1" customFormat="1" ht="15" customHeight="1">
      <c r="B116" s="282"/>
      <c r="C116" s="259" t="s">
        <v>48</v>
      </c>
      <c r="D116" s="259"/>
      <c r="E116" s="259"/>
      <c r="F116" s="280" t="s">
        <v>403</v>
      </c>
      <c r="G116" s="259"/>
      <c r="H116" s="259" t="s">
        <v>448</v>
      </c>
      <c r="I116" s="259" t="s">
        <v>438</v>
      </c>
      <c r="J116" s="259"/>
      <c r="K116" s="271"/>
    </row>
    <row r="117" spans="2:11" s="1" customFormat="1" ht="15" customHeight="1">
      <c r="B117" s="282"/>
      <c r="C117" s="259" t="s">
        <v>57</v>
      </c>
      <c r="D117" s="259"/>
      <c r="E117" s="259"/>
      <c r="F117" s="280" t="s">
        <v>403</v>
      </c>
      <c r="G117" s="259"/>
      <c r="H117" s="259" t="s">
        <v>449</v>
      </c>
      <c r="I117" s="259" t="s">
        <v>450</v>
      </c>
      <c r="J117" s="259"/>
      <c r="K117" s="271"/>
    </row>
    <row r="118" spans="2:11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pans="2:11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pans="2:11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pans="2:1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s="1" customFormat="1" ht="45" customHeight="1">
      <c r="B122" s="298"/>
      <c r="C122" s="379" t="s">
        <v>451</v>
      </c>
      <c r="D122" s="379"/>
      <c r="E122" s="379"/>
      <c r="F122" s="379"/>
      <c r="G122" s="379"/>
      <c r="H122" s="379"/>
      <c r="I122" s="379"/>
      <c r="J122" s="379"/>
      <c r="K122" s="299"/>
    </row>
    <row r="123" spans="2:11" s="1" customFormat="1" ht="17.25" customHeight="1">
      <c r="B123" s="300"/>
      <c r="C123" s="272" t="s">
        <v>397</v>
      </c>
      <c r="D123" s="272"/>
      <c r="E123" s="272"/>
      <c r="F123" s="272" t="s">
        <v>398</v>
      </c>
      <c r="G123" s="273"/>
      <c r="H123" s="272" t="s">
        <v>54</v>
      </c>
      <c r="I123" s="272" t="s">
        <v>57</v>
      </c>
      <c r="J123" s="272" t="s">
        <v>399</v>
      </c>
      <c r="K123" s="301"/>
    </row>
    <row r="124" spans="2:11" s="1" customFormat="1" ht="17.25" customHeight="1">
      <c r="B124" s="300"/>
      <c r="C124" s="274" t="s">
        <v>400</v>
      </c>
      <c r="D124" s="274"/>
      <c r="E124" s="274"/>
      <c r="F124" s="275" t="s">
        <v>401</v>
      </c>
      <c r="G124" s="276"/>
      <c r="H124" s="274"/>
      <c r="I124" s="274"/>
      <c r="J124" s="274" t="s">
        <v>402</v>
      </c>
      <c r="K124" s="301"/>
    </row>
    <row r="125" spans="2:11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pans="2:11" s="1" customFormat="1" ht="15" customHeight="1">
      <c r="B126" s="302"/>
      <c r="C126" s="259" t="s">
        <v>406</v>
      </c>
      <c r="D126" s="279"/>
      <c r="E126" s="279"/>
      <c r="F126" s="280" t="s">
        <v>403</v>
      </c>
      <c r="G126" s="259"/>
      <c r="H126" s="259" t="s">
        <v>443</v>
      </c>
      <c r="I126" s="259" t="s">
        <v>405</v>
      </c>
      <c r="J126" s="259">
        <v>120</v>
      </c>
      <c r="K126" s="305"/>
    </row>
    <row r="127" spans="2:11" s="1" customFormat="1" ht="15" customHeight="1">
      <c r="B127" s="302"/>
      <c r="C127" s="259" t="s">
        <v>452</v>
      </c>
      <c r="D127" s="259"/>
      <c r="E127" s="259"/>
      <c r="F127" s="280" t="s">
        <v>403</v>
      </c>
      <c r="G127" s="259"/>
      <c r="H127" s="259" t="s">
        <v>453</v>
      </c>
      <c r="I127" s="259" t="s">
        <v>405</v>
      </c>
      <c r="J127" s="259" t="s">
        <v>454</v>
      </c>
      <c r="K127" s="305"/>
    </row>
    <row r="128" spans="2:11" s="1" customFormat="1" ht="15" customHeight="1">
      <c r="B128" s="302"/>
      <c r="C128" s="259" t="s">
        <v>351</v>
      </c>
      <c r="D128" s="259"/>
      <c r="E128" s="259"/>
      <c r="F128" s="280" t="s">
        <v>403</v>
      </c>
      <c r="G128" s="259"/>
      <c r="H128" s="259" t="s">
        <v>455</v>
      </c>
      <c r="I128" s="259" t="s">
        <v>405</v>
      </c>
      <c r="J128" s="259" t="s">
        <v>454</v>
      </c>
      <c r="K128" s="305"/>
    </row>
    <row r="129" spans="2:11" s="1" customFormat="1" ht="15" customHeight="1">
      <c r="B129" s="302"/>
      <c r="C129" s="259" t="s">
        <v>414</v>
      </c>
      <c r="D129" s="259"/>
      <c r="E129" s="259"/>
      <c r="F129" s="280" t="s">
        <v>409</v>
      </c>
      <c r="G129" s="259"/>
      <c r="H129" s="259" t="s">
        <v>415</v>
      </c>
      <c r="I129" s="259" t="s">
        <v>405</v>
      </c>
      <c r="J129" s="259">
        <v>15</v>
      </c>
      <c r="K129" s="305"/>
    </row>
    <row r="130" spans="2:11" s="1" customFormat="1" ht="15" customHeight="1">
      <c r="B130" s="302"/>
      <c r="C130" s="283" t="s">
        <v>416</v>
      </c>
      <c r="D130" s="283"/>
      <c r="E130" s="283"/>
      <c r="F130" s="284" t="s">
        <v>409</v>
      </c>
      <c r="G130" s="283"/>
      <c r="H130" s="283" t="s">
        <v>417</v>
      </c>
      <c r="I130" s="283" t="s">
        <v>405</v>
      </c>
      <c r="J130" s="283">
        <v>15</v>
      </c>
      <c r="K130" s="305"/>
    </row>
    <row r="131" spans="2:11" s="1" customFormat="1" ht="15" customHeight="1">
      <c r="B131" s="302"/>
      <c r="C131" s="283" t="s">
        <v>418</v>
      </c>
      <c r="D131" s="283"/>
      <c r="E131" s="283"/>
      <c r="F131" s="284" t="s">
        <v>409</v>
      </c>
      <c r="G131" s="283"/>
      <c r="H131" s="283" t="s">
        <v>419</v>
      </c>
      <c r="I131" s="283" t="s">
        <v>405</v>
      </c>
      <c r="J131" s="283">
        <v>20</v>
      </c>
      <c r="K131" s="305"/>
    </row>
    <row r="132" spans="2:11" s="1" customFormat="1" ht="15" customHeight="1">
      <c r="B132" s="302"/>
      <c r="C132" s="283" t="s">
        <v>420</v>
      </c>
      <c r="D132" s="283"/>
      <c r="E132" s="283"/>
      <c r="F132" s="284" t="s">
        <v>409</v>
      </c>
      <c r="G132" s="283"/>
      <c r="H132" s="283" t="s">
        <v>421</v>
      </c>
      <c r="I132" s="283" t="s">
        <v>405</v>
      </c>
      <c r="J132" s="283">
        <v>20</v>
      </c>
      <c r="K132" s="305"/>
    </row>
    <row r="133" spans="2:11" s="1" customFormat="1" ht="15" customHeight="1">
      <c r="B133" s="302"/>
      <c r="C133" s="259" t="s">
        <v>408</v>
      </c>
      <c r="D133" s="259"/>
      <c r="E133" s="259"/>
      <c r="F133" s="280" t="s">
        <v>409</v>
      </c>
      <c r="G133" s="259"/>
      <c r="H133" s="259" t="s">
        <v>443</v>
      </c>
      <c r="I133" s="259" t="s">
        <v>405</v>
      </c>
      <c r="J133" s="259">
        <v>50</v>
      </c>
      <c r="K133" s="305"/>
    </row>
    <row r="134" spans="2:11" s="1" customFormat="1" ht="15" customHeight="1">
      <c r="B134" s="302"/>
      <c r="C134" s="259" t="s">
        <v>422</v>
      </c>
      <c r="D134" s="259"/>
      <c r="E134" s="259"/>
      <c r="F134" s="280" t="s">
        <v>409</v>
      </c>
      <c r="G134" s="259"/>
      <c r="H134" s="259" t="s">
        <v>443</v>
      </c>
      <c r="I134" s="259" t="s">
        <v>405</v>
      </c>
      <c r="J134" s="259">
        <v>50</v>
      </c>
      <c r="K134" s="305"/>
    </row>
    <row r="135" spans="2:11" s="1" customFormat="1" ht="15" customHeight="1">
      <c r="B135" s="302"/>
      <c r="C135" s="259" t="s">
        <v>428</v>
      </c>
      <c r="D135" s="259"/>
      <c r="E135" s="259"/>
      <c r="F135" s="280" t="s">
        <v>409</v>
      </c>
      <c r="G135" s="259"/>
      <c r="H135" s="259" t="s">
        <v>443</v>
      </c>
      <c r="I135" s="259" t="s">
        <v>405</v>
      </c>
      <c r="J135" s="259">
        <v>50</v>
      </c>
      <c r="K135" s="305"/>
    </row>
    <row r="136" spans="2:11" s="1" customFormat="1" ht="15" customHeight="1">
      <c r="B136" s="302"/>
      <c r="C136" s="259" t="s">
        <v>430</v>
      </c>
      <c r="D136" s="259"/>
      <c r="E136" s="259"/>
      <c r="F136" s="280" t="s">
        <v>409</v>
      </c>
      <c r="G136" s="259"/>
      <c r="H136" s="259" t="s">
        <v>443</v>
      </c>
      <c r="I136" s="259" t="s">
        <v>405</v>
      </c>
      <c r="J136" s="259">
        <v>50</v>
      </c>
      <c r="K136" s="305"/>
    </row>
    <row r="137" spans="2:11" s="1" customFormat="1" ht="15" customHeight="1">
      <c r="B137" s="302"/>
      <c r="C137" s="259" t="s">
        <v>431</v>
      </c>
      <c r="D137" s="259"/>
      <c r="E137" s="259"/>
      <c r="F137" s="280" t="s">
        <v>409</v>
      </c>
      <c r="G137" s="259"/>
      <c r="H137" s="259" t="s">
        <v>456</v>
      </c>
      <c r="I137" s="259" t="s">
        <v>405</v>
      </c>
      <c r="J137" s="259">
        <v>255</v>
      </c>
      <c r="K137" s="305"/>
    </row>
    <row r="138" spans="2:11" s="1" customFormat="1" ht="15" customHeight="1">
      <c r="B138" s="302"/>
      <c r="C138" s="259" t="s">
        <v>433</v>
      </c>
      <c r="D138" s="259"/>
      <c r="E138" s="259"/>
      <c r="F138" s="280" t="s">
        <v>403</v>
      </c>
      <c r="G138" s="259"/>
      <c r="H138" s="259" t="s">
        <v>457</v>
      </c>
      <c r="I138" s="259" t="s">
        <v>435</v>
      </c>
      <c r="J138" s="259"/>
      <c r="K138" s="305"/>
    </row>
    <row r="139" spans="2:11" s="1" customFormat="1" ht="15" customHeight="1">
      <c r="B139" s="302"/>
      <c r="C139" s="259" t="s">
        <v>436</v>
      </c>
      <c r="D139" s="259"/>
      <c r="E139" s="259"/>
      <c r="F139" s="280" t="s">
        <v>403</v>
      </c>
      <c r="G139" s="259"/>
      <c r="H139" s="259" t="s">
        <v>458</v>
      </c>
      <c r="I139" s="259" t="s">
        <v>438</v>
      </c>
      <c r="J139" s="259"/>
      <c r="K139" s="305"/>
    </row>
    <row r="140" spans="2:11" s="1" customFormat="1" ht="15" customHeight="1">
      <c r="B140" s="302"/>
      <c r="C140" s="259" t="s">
        <v>439</v>
      </c>
      <c r="D140" s="259"/>
      <c r="E140" s="259"/>
      <c r="F140" s="280" t="s">
        <v>403</v>
      </c>
      <c r="G140" s="259"/>
      <c r="H140" s="259" t="s">
        <v>439</v>
      </c>
      <c r="I140" s="259" t="s">
        <v>438</v>
      </c>
      <c r="J140" s="259"/>
      <c r="K140" s="305"/>
    </row>
    <row r="141" spans="2:11" s="1" customFormat="1" ht="15" customHeight="1">
      <c r="B141" s="302"/>
      <c r="C141" s="259" t="s">
        <v>38</v>
      </c>
      <c r="D141" s="259"/>
      <c r="E141" s="259"/>
      <c r="F141" s="280" t="s">
        <v>403</v>
      </c>
      <c r="G141" s="259"/>
      <c r="H141" s="259" t="s">
        <v>459</v>
      </c>
      <c r="I141" s="259" t="s">
        <v>438</v>
      </c>
      <c r="J141" s="259"/>
      <c r="K141" s="305"/>
    </row>
    <row r="142" spans="2:11" s="1" customFormat="1" ht="15" customHeight="1">
      <c r="B142" s="302"/>
      <c r="C142" s="259" t="s">
        <v>460</v>
      </c>
      <c r="D142" s="259"/>
      <c r="E142" s="259"/>
      <c r="F142" s="280" t="s">
        <v>403</v>
      </c>
      <c r="G142" s="259"/>
      <c r="H142" s="259" t="s">
        <v>461</v>
      </c>
      <c r="I142" s="259" t="s">
        <v>438</v>
      </c>
      <c r="J142" s="259"/>
      <c r="K142" s="305"/>
    </row>
    <row r="143" spans="2:11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pans="2:11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pans="2:11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pans="2:11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pans="2:11" s="1" customFormat="1" ht="45" customHeight="1">
      <c r="B147" s="270"/>
      <c r="C147" s="378" t="s">
        <v>462</v>
      </c>
      <c r="D147" s="378"/>
      <c r="E147" s="378"/>
      <c r="F147" s="378"/>
      <c r="G147" s="378"/>
      <c r="H147" s="378"/>
      <c r="I147" s="378"/>
      <c r="J147" s="378"/>
      <c r="K147" s="271"/>
    </row>
    <row r="148" spans="2:11" s="1" customFormat="1" ht="17.25" customHeight="1">
      <c r="B148" s="270"/>
      <c r="C148" s="272" t="s">
        <v>397</v>
      </c>
      <c r="D148" s="272"/>
      <c r="E148" s="272"/>
      <c r="F148" s="272" t="s">
        <v>398</v>
      </c>
      <c r="G148" s="273"/>
      <c r="H148" s="272" t="s">
        <v>54</v>
      </c>
      <c r="I148" s="272" t="s">
        <v>57</v>
      </c>
      <c r="J148" s="272" t="s">
        <v>399</v>
      </c>
      <c r="K148" s="271"/>
    </row>
    <row r="149" spans="2:11" s="1" customFormat="1" ht="17.25" customHeight="1">
      <c r="B149" s="270"/>
      <c r="C149" s="274" t="s">
        <v>400</v>
      </c>
      <c r="D149" s="274"/>
      <c r="E149" s="274"/>
      <c r="F149" s="275" t="s">
        <v>401</v>
      </c>
      <c r="G149" s="276"/>
      <c r="H149" s="274"/>
      <c r="I149" s="274"/>
      <c r="J149" s="274" t="s">
        <v>402</v>
      </c>
      <c r="K149" s="271"/>
    </row>
    <row r="150" spans="2:11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pans="2:11" s="1" customFormat="1" ht="15" customHeight="1">
      <c r="B151" s="282"/>
      <c r="C151" s="309" t="s">
        <v>406</v>
      </c>
      <c r="D151" s="259"/>
      <c r="E151" s="259"/>
      <c r="F151" s="310" t="s">
        <v>403</v>
      </c>
      <c r="G151" s="259"/>
      <c r="H151" s="309" t="s">
        <v>443</v>
      </c>
      <c r="I151" s="309" t="s">
        <v>405</v>
      </c>
      <c r="J151" s="309">
        <v>120</v>
      </c>
      <c r="K151" s="305"/>
    </row>
    <row r="152" spans="2:11" s="1" customFormat="1" ht="15" customHeight="1">
      <c r="B152" s="282"/>
      <c r="C152" s="309" t="s">
        <v>452</v>
      </c>
      <c r="D152" s="259"/>
      <c r="E152" s="259"/>
      <c r="F152" s="310" t="s">
        <v>403</v>
      </c>
      <c r="G152" s="259"/>
      <c r="H152" s="309" t="s">
        <v>463</v>
      </c>
      <c r="I152" s="309" t="s">
        <v>405</v>
      </c>
      <c r="J152" s="309" t="s">
        <v>454</v>
      </c>
      <c r="K152" s="305"/>
    </row>
    <row r="153" spans="2:11" s="1" customFormat="1" ht="15" customHeight="1">
      <c r="B153" s="282"/>
      <c r="C153" s="309" t="s">
        <v>351</v>
      </c>
      <c r="D153" s="259"/>
      <c r="E153" s="259"/>
      <c r="F153" s="310" t="s">
        <v>403</v>
      </c>
      <c r="G153" s="259"/>
      <c r="H153" s="309" t="s">
        <v>464</v>
      </c>
      <c r="I153" s="309" t="s">
        <v>405</v>
      </c>
      <c r="J153" s="309" t="s">
        <v>454</v>
      </c>
      <c r="K153" s="305"/>
    </row>
    <row r="154" spans="2:11" s="1" customFormat="1" ht="15" customHeight="1">
      <c r="B154" s="282"/>
      <c r="C154" s="309" t="s">
        <v>408</v>
      </c>
      <c r="D154" s="259"/>
      <c r="E154" s="259"/>
      <c r="F154" s="310" t="s">
        <v>409</v>
      </c>
      <c r="G154" s="259"/>
      <c r="H154" s="309" t="s">
        <v>443</v>
      </c>
      <c r="I154" s="309" t="s">
        <v>405</v>
      </c>
      <c r="J154" s="309">
        <v>50</v>
      </c>
      <c r="K154" s="305"/>
    </row>
    <row r="155" spans="2:11" s="1" customFormat="1" ht="15" customHeight="1">
      <c r="B155" s="282"/>
      <c r="C155" s="309" t="s">
        <v>411</v>
      </c>
      <c r="D155" s="259"/>
      <c r="E155" s="259"/>
      <c r="F155" s="310" t="s">
        <v>403</v>
      </c>
      <c r="G155" s="259"/>
      <c r="H155" s="309" t="s">
        <v>443</v>
      </c>
      <c r="I155" s="309" t="s">
        <v>413</v>
      </c>
      <c r="J155" s="309"/>
      <c r="K155" s="305"/>
    </row>
    <row r="156" spans="2:11" s="1" customFormat="1" ht="15" customHeight="1">
      <c r="B156" s="282"/>
      <c r="C156" s="309" t="s">
        <v>422</v>
      </c>
      <c r="D156" s="259"/>
      <c r="E156" s="259"/>
      <c r="F156" s="310" t="s">
        <v>409</v>
      </c>
      <c r="G156" s="259"/>
      <c r="H156" s="309" t="s">
        <v>443</v>
      </c>
      <c r="I156" s="309" t="s">
        <v>405</v>
      </c>
      <c r="J156" s="309">
        <v>50</v>
      </c>
      <c r="K156" s="305"/>
    </row>
    <row r="157" spans="2:11" s="1" customFormat="1" ht="15" customHeight="1">
      <c r="B157" s="282"/>
      <c r="C157" s="309" t="s">
        <v>430</v>
      </c>
      <c r="D157" s="259"/>
      <c r="E157" s="259"/>
      <c r="F157" s="310" t="s">
        <v>409</v>
      </c>
      <c r="G157" s="259"/>
      <c r="H157" s="309" t="s">
        <v>443</v>
      </c>
      <c r="I157" s="309" t="s">
        <v>405</v>
      </c>
      <c r="J157" s="309">
        <v>50</v>
      </c>
      <c r="K157" s="305"/>
    </row>
    <row r="158" spans="2:11" s="1" customFormat="1" ht="15" customHeight="1">
      <c r="B158" s="282"/>
      <c r="C158" s="309" t="s">
        <v>428</v>
      </c>
      <c r="D158" s="259"/>
      <c r="E158" s="259"/>
      <c r="F158" s="310" t="s">
        <v>409</v>
      </c>
      <c r="G158" s="259"/>
      <c r="H158" s="309" t="s">
        <v>443</v>
      </c>
      <c r="I158" s="309" t="s">
        <v>405</v>
      </c>
      <c r="J158" s="309">
        <v>50</v>
      </c>
      <c r="K158" s="305"/>
    </row>
    <row r="159" spans="2:11" s="1" customFormat="1" ht="15" customHeight="1">
      <c r="B159" s="282"/>
      <c r="C159" s="309" t="s">
        <v>100</v>
      </c>
      <c r="D159" s="259"/>
      <c r="E159" s="259"/>
      <c r="F159" s="310" t="s">
        <v>403</v>
      </c>
      <c r="G159" s="259"/>
      <c r="H159" s="309" t="s">
        <v>465</v>
      </c>
      <c r="I159" s="309" t="s">
        <v>405</v>
      </c>
      <c r="J159" s="309" t="s">
        <v>466</v>
      </c>
      <c r="K159" s="305"/>
    </row>
    <row r="160" spans="2:11" s="1" customFormat="1" ht="15" customHeight="1">
      <c r="B160" s="282"/>
      <c r="C160" s="309" t="s">
        <v>467</v>
      </c>
      <c r="D160" s="259"/>
      <c r="E160" s="259"/>
      <c r="F160" s="310" t="s">
        <v>403</v>
      </c>
      <c r="G160" s="259"/>
      <c r="H160" s="309" t="s">
        <v>468</v>
      </c>
      <c r="I160" s="309" t="s">
        <v>438</v>
      </c>
      <c r="J160" s="309"/>
      <c r="K160" s="305"/>
    </row>
    <row r="161" spans="2:1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pans="2:11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pans="2:11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pans="2:11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pans="2:11" s="1" customFormat="1" ht="45" customHeight="1">
      <c r="B165" s="251"/>
      <c r="C165" s="379" t="s">
        <v>469</v>
      </c>
      <c r="D165" s="379"/>
      <c r="E165" s="379"/>
      <c r="F165" s="379"/>
      <c r="G165" s="379"/>
      <c r="H165" s="379"/>
      <c r="I165" s="379"/>
      <c r="J165" s="379"/>
      <c r="K165" s="252"/>
    </row>
    <row r="166" spans="2:11" s="1" customFormat="1" ht="17.25" customHeight="1">
      <c r="B166" s="251"/>
      <c r="C166" s="272" t="s">
        <v>397</v>
      </c>
      <c r="D166" s="272"/>
      <c r="E166" s="272"/>
      <c r="F166" s="272" t="s">
        <v>398</v>
      </c>
      <c r="G166" s="314"/>
      <c r="H166" s="315" t="s">
        <v>54</v>
      </c>
      <c r="I166" s="315" t="s">
        <v>57</v>
      </c>
      <c r="J166" s="272" t="s">
        <v>399</v>
      </c>
      <c r="K166" s="252"/>
    </row>
    <row r="167" spans="2:11" s="1" customFormat="1" ht="17.25" customHeight="1">
      <c r="B167" s="253"/>
      <c r="C167" s="274" t="s">
        <v>400</v>
      </c>
      <c r="D167" s="274"/>
      <c r="E167" s="274"/>
      <c r="F167" s="275" t="s">
        <v>401</v>
      </c>
      <c r="G167" s="316"/>
      <c r="H167" s="317"/>
      <c r="I167" s="317"/>
      <c r="J167" s="274" t="s">
        <v>402</v>
      </c>
      <c r="K167" s="254"/>
    </row>
    <row r="168" spans="2:11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pans="2:11" s="1" customFormat="1" ht="15" customHeight="1">
      <c r="B169" s="282"/>
      <c r="C169" s="259" t="s">
        <v>406</v>
      </c>
      <c r="D169" s="259"/>
      <c r="E169" s="259"/>
      <c r="F169" s="280" t="s">
        <v>403</v>
      </c>
      <c r="G169" s="259"/>
      <c r="H169" s="259" t="s">
        <v>443</v>
      </c>
      <c r="I169" s="259" t="s">
        <v>405</v>
      </c>
      <c r="J169" s="259">
        <v>120</v>
      </c>
      <c r="K169" s="305"/>
    </row>
    <row r="170" spans="2:11" s="1" customFormat="1" ht="15" customHeight="1">
      <c r="B170" s="282"/>
      <c r="C170" s="259" t="s">
        <v>452</v>
      </c>
      <c r="D170" s="259"/>
      <c r="E170" s="259"/>
      <c r="F170" s="280" t="s">
        <v>403</v>
      </c>
      <c r="G170" s="259"/>
      <c r="H170" s="259" t="s">
        <v>453</v>
      </c>
      <c r="I170" s="259" t="s">
        <v>405</v>
      </c>
      <c r="J170" s="259" t="s">
        <v>454</v>
      </c>
      <c r="K170" s="305"/>
    </row>
    <row r="171" spans="2:11" s="1" customFormat="1" ht="15" customHeight="1">
      <c r="B171" s="282"/>
      <c r="C171" s="259" t="s">
        <v>351</v>
      </c>
      <c r="D171" s="259"/>
      <c r="E171" s="259"/>
      <c r="F171" s="280" t="s">
        <v>403</v>
      </c>
      <c r="G171" s="259"/>
      <c r="H171" s="259" t="s">
        <v>470</v>
      </c>
      <c r="I171" s="259" t="s">
        <v>405</v>
      </c>
      <c r="J171" s="259" t="s">
        <v>454</v>
      </c>
      <c r="K171" s="305"/>
    </row>
    <row r="172" spans="2:11" s="1" customFormat="1" ht="15" customHeight="1">
      <c r="B172" s="282"/>
      <c r="C172" s="259" t="s">
        <v>408</v>
      </c>
      <c r="D172" s="259"/>
      <c r="E172" s="259"/>
      <c r="F172" s="280" t="s">
        <v>409</v>
      </c>
      <c r="G172" s="259"/>
      <c r="H172" s="259" t="s">
        <v>470</v>
      </c>
      <c r="I172" s="259" t="s">
        <v>405</v>
      </c>
      <c r="J172" s="259">
        <v>50</v>
      </c>
      <c r="K172" s="305"/>
    </row>
    <row r="173" spans="2:11" s="1" customFormat="1" ht="15" customHeight="1">
      <c r="B173" s="282"/>
      <c r="C173" s="259" t="s">
        <v>411</v>
      </c>
      <c r="D173" s="259"/>
      <c r="E173" s="259"/>
      <c r="F173" s="280" t="s">
        <v>403</v>
      </c>
      <c r="G173" s="259"/>
      <c r="H173" s="259" t="s">
        <v>470</v>
      </c>
      <c r="I173" s="259" t="s">
        <v>413</v>
      </c>
      <c r="J173" s="259"/>
      <c r="K173" s="305"/>
    </row>
    <row r="174" spans="2:11" s="1" customFormat="1" ht="15" customHeight="1">
      <c r="B174" s="282"/>
      <c r="C174" s="259" t="s">
        <v>422</v>
      </c>
      <c r="D174" s="259"/>
      <c r="E174" s="259"/>
      <c r="F174" s="280" t="s">
        <v>409</v>
      </c>
      <c r="G174" s="259"/>
      <c r="H174" s="259" t="s">
        <v>470</v>
      </c>
      <c r="I174" s="259" t="s">
        <v>405</v>
      </c>
      <c r="J174" s="259">
        <v>50</v>
      </c>
      <c r="K174" s="305"/>
    </row>
    <row r="175" spans="2:11" s="1" customFormat="1" ht="15" customHeight="1">
      <c r="B175" s="282"/>
      <c r="C175" s="259" t="s">
        <v>430</v>
      </c>
      <c r="D175" s="259"/>
      <c r="E175" s="259"/>
      <c r="F175" s="280" t="s">
        <v>409</v>
      </c>
      <c r="G175" s="259"/>
      <c r="H175" s="259" t="s">
        <v>470</v>
      </c>
      <c r="I175" s="259" t="s">
        <v>405</v>
      </c>
      <c r="J175" s="259">
        <v>50</v>
      </c>
      <c r="K175" s="305"/>
    </row>
    <row r="176" spans="2:11" s="1" customFormat="1" ht="15" customHeight="1">
      <c r="B176" s="282"/>
      <c r="C176" s="259" t="s">
        <v>428</v>
      </c>
      <c r="D176" s="259"/>
      <c r="E176" s="259"/>
      <c r="F176" s="280" t="s">
        <v>409</v>
      </c>
      <c r="G176" s="259"/>
      <c r="H176" s="259" t="s">
        <v>470</v>
      </c>
      <c r="I176" s="259" t="s">
        <v>405</v>
      </c>
      <c r="J176" s="259">
        <v>50</v>
      </c>
      <c r="K176" s="305"/>
    </row>
    <row r="177" spans="2:11" s="1" customFormat="1" ht="15" customHeight="1">
      <c r="B177" s="282"/>
      <c r="C177" s="259" t="s">
        <v>106</v>
      </c>
      <c r="D177" s="259"/>
      <c r="E177" s="259"/>
      <c r="F177" s="280" t="s">
        <v>403</v>
      </c>
      <c r="G177" s="259"/>
      <c r="H177" s="259" t="s">
        <v>471</v>
      </c>
      <c r="I177" s="259" t="s">
        <v>472</v>
      </c>
      <c r="J177" s="259"/>
      <c r="K177" s="305"/>
    </row>
    <row r="178" spans="2:11" s="1" customFormat="1" ht="15" customHeight="1">
      <c r="B178" s="282"/>
      <c r="C178" s="259" t="s">
        <v>57</v>
      </c>
      <c r="D178" s="259"/>
      <c r="E178" s="259"/>
      <c r="F178" s="280" t="s">
        <v>403</v>
      </c>
      <c r="G178" s="259"/>
      <c r="H178" s="259" t="s">
        <v>473</v>
      </c>
      <c r="I178" s="259" t="s">
        <v>474</v>
      </c>
      <c r="J178" s="259">
        <v>1</v>
      </c>
      <c r="K178" s="305"/>
    </row>
    <row r="179" spans="2:11" s="1" customFormat="1" ht="15" customHeight="1">
      <c r="B179" s="282"/>
      <c r="C179" s="259" t="s">
        <v>53</v>
      </c>
      <c r="D179" s="259"/>
      <c r="E179" s="259"/>
      <c r="F179" s="280" t="s">
        <v>403</v>
      </c>
      <c r="G179" s="259"/>
      <c r="H179" s="259" t="s">
        <v>475</v>
      </c>
      <c r="I179" s="259" t="s">
        <v>405</v>
      </c>
      <c r="J179" s="259">
        <v>20</v>
      </c>
      <c r="K179" s="305"/>
    </row>
    <row r="180" spans="2:11" s="1" customFormat="1" ht="15" customHeight="1">
      <c r="B180" s="282"/>
      <c r="C180" s="259" t="s">
        <v>54</v>
      </c>
      <c r="D180" s="259"/>
      <c r="E180" s="259"/>
      <c r="F180" s="280" t="s">
        <v>403</v>
      </c>
      <c r="G180" s="259"/>
      <c r="H180" s="259" t="s">
        <v>476</v>
      </c>
      <c r="I180" s="259" t="s">
        <v>405</v>
      </c>
      <c r="J180" s="259">
        <v>255</v>
      </c>
      <c r="K180" s="305"/>
    </row>
    <row r="181" spans="2:11" s="1" customFormat="1" ht="15" customHeight="1">
      <c r="B181" s="282"/>
      <c r="C181" s="259" t="s">
        <v>107</v>
      </c>
      <c r="D181" s="259"/>
      <c r="E181" s="259"/>
      <c r="F181" s="280" t="s">
        <v>403</v>
      </c>
      <c r="G181" s="259"/>
      <c r="H181" s="259" t="s">
        <v>367</v>
      </c>
      <c r="I181" s="259" t="s">
        <v>405</v>
      </c>
      <c r="J181" s="259">
        <v>10</v>
      </c>
      <c r="K181" s="305"/>
    </row>
    <row r="182" spans="2:11" s="1" customFormat="1" ht="15" customHeight="1">
      <c r="B182" s="282"/>
      <c r="C182" s="259" t="s">
        <v>108</v>
      </c>
      <c r="D182" s="259"/>
      <c r="E182" s="259"/>
      <c r="F182" s="280" t="s">
        <v>403</v>
      </c>
      <c r="G182" s="259"/>
      <c r="H182" s="259" t="s">
        <v>477</v>
      </c>
      <c r="I182" s="259" t="s">
        <v>438</v>
      </c>
      <c r="J182" s="259"/>
      <c r="K182" s="305"/>
    </row>
    <row r="183" spans="2:11" s="1" customFormat="1" ht="15" customHeight="1">
      <c r="B183" s="282"/>
      <c r="C183" s="259" t="s">
        <v>478</v>
      </c>
      <c r="D183" s="259"/>
      <c r="E183" s="259"/>
      <c r="F183" s="280" t="s">
        <v>403</v>
      </c>
      <c r="G183" s="259"/>
      <c r="H183" s="259" t="s">
        <v>479</v>
      </c>
      <c r="I183" s="259" t="s">
        <v>438</v>
      </c>
      <c r="J183" s="259"/>
      <c r="K183" s="305"/>
    </row>
    <row r="184" spans="2:11" s="1" customFormat="1" ht="15" customHeight="1">
      <c r="B184" s="282"/>
      <c r="C184" s="259" t="s">
        <v>467</v>
      </c>
      <c r="D184" s="259"/>
      <c r="E184" s="259"/>
      <c r="F184" s="280" t="s">
        <v>403</v>
      </c>
      <c r="G184" s="259"/>
      <c r="H184" s="259" t="s">
        <v>480</v>
      </c>
      <c r="I184" s="259" t="s">
        <v>438</v>
      </c>
      <c r="J184" s="259"/>
      <c r="K184" s="305"/>
    </row>
    <row r="185" spans="2:11" s="1" customFormat="1" ht="15" customHeight="1">
      <c r="B185" s="282"/>
      <c r="C185" s="259" t="s">
        <v>110</v>
      </c>
      <c r="D185" s="259"/>
      <c r="E185" s="259"/>
      <c r="F185" s="280" t="s">
        <v>409</v>
      </c>
      <c r="G185" s="259"/>
      <c r="H185" s="259" t="s">
        <v>481</v>
      </c>
      <c r="I185" s="259" t="s">
        <v>405</v>
      </c>
      <c r="J185" s="259">
        <v>50</v>
      </c>
      <c r="K185" s="305"/>
    </row>
    <row r="186" spans="2:11" s="1" customFormat="1" ht="15" customHeight="1">
      <c r="B186" s="282"/>
      <c r="C186" s="259" t="s">
        <v>482</v>
      </c>
      <c r="D186" s="259"/>
      <c r="E186" s="259"/>
      <c r="F186" s="280" t="s">
        <v>409</v>
      </c>
      <c r="G186" s="259"/>
      <c r="H186" s="259" t="s">
        <v>483</v>
      </c>
      <c r="I186" s="259" t="s">
        <v>484</v>
      </c>
      <c r="J186" s="259"/>
      <c r="K186" s="305"/>
    </row>
    <row r="187" spans="2:11" s="1" customFormat="1" ht="15" customHeight="1">
      <c r="B187" s="282"/>
      <c r="C187" s="259" t="s">
        <v>485</v>
      </c>
      <c r="D187" s="259"/>
      <c r="E187" s="259"/>
      <c r="F187" s="280" t="s">
        <v>409</v>
      </c>
      <c r="G187" s="259"/>
      <c r="H187" s="259" t="s">
        <v>486</v>
      </c>
      <c r="I187" s="259" t="s">
        <v>484</v>
      </c>
      <c r="J187" s="259"/>
      <c r="K187" s="305"/>
    </row>
    <row r="188" spans="2:11" s="1" customFormat="1" ht="15" customHeight="1">
      <c r="B188" s="282"/>
      <c r="C188" s="259" t="s">
        <v>487</v>
      </c>
      <c r="D188" s="259"/>
      <c r="E188" s="259"/>
      <c r="F188" s="280" t="s">
        <v>409</v>
      </c>
      <c r="G188" s="259"/>
      <c r="H188" s="259" t="s">
        <v>488</v>
      </c>
      <c r="I188" s="259" t="s">
        <v>484</v>
      </c>
      <c r="J188" s="259"/>
      <c r="K188" s="305"/>
    </row>
    <row r="189" spans="2:11" s="1" customFormat="1" ht="15" customHeight="1">
      <c r="B189" s="282"/>
      <c r="C189" s="318" t="s">
        <v>489</v>
      </c>
      <c r="D189" s="259"/>
      <c r="E189" s="259"/>
      <c r="F189" s="280" t="s">
        <v>409</v>
      </c>
      <c r="G189" s="259"/>
      <c r="H189" s="259" t="s">
        <v>490</v>
      </c>
      <c r="I189" s="259" t="s">
        <v>491</v>
      </c>
      <c r="J189" s="319" t="s">
        <v>492</v>
      </c>
      <c r="K189" s="305"/>
    </row>
    <row r="190" spans="2:11" s="1" customFormat="1" ht="15" customHeight="1">
      <c r="B190" s="282"/>
      <c r="C190" s="318" t="s">
        <v>42</v>
      </c>
      <c r="D190" s="259"/>
      <c r="E190" s="259"/>
      <c r="F190" s="280" t="s">
        <v>403</v>
      </c>
      <c r="G190" s="259"/>
      <c r="H190" s="256" t="s">
        <v>493</v>
      </c>
      <c r="I190" s="259" t="s">
        <v>494</v>
      </c>
      <c r="J190" s="259"/>
      <c r="K190" s="305"/>
    </row>
    <row r="191" spans="2:11" s="1" customFormat="1" ht="15" customHeight="1">
      <c r="B191" s="282"/>
      <c r="C191" s="318" t="s">
        <v>495</v>
      </c>
      <c r="D191" s="259"/>
      <c r="E191" s="259"/>
      <c r="F191" s="280" t="s">
        <v>403</v>
      </c>
      <c r="G191" s="259"/>
      <c r="H191" s="259" t="s">
        <v>496</v>
      </c>
      <c r="I191" s="259" t="s">
        <v>438</v>
      </c>
      <c r="J191" s="259"/>
      <c r="K191" s="305"/>
    </row>
    <row r="192" spans="2:11" s="1" customFormat="1" ht="15" customHeight="1">
      <c r="B192" s="282"/>
      <c r="C192" s="318" t="s">
        <v>497</v>
      </c>
      <c r="D192" s="259"/>
      <c r="E192" s="259"/>
      <c r="F192" s="280" t="s">
        <v>403</v>
      </c>
      <c r="G192" s="259"/>
      <c r="H192" s="259" t="s">
        <v>498</v>
      </c>
      <c r="I192" s="259" t="s">
        <v>438</v>
      </c>
      <c r="J192" s="259"/>
      <c r="K192" s="305"/>
    </row>
    <row r="193" spans="2:11" s="1" customFormat="1" ht="15" customHeight="1">
      <c r="B193" s="282"/>
      <c r="C193" s="318" t="s">
        <v>499</v>
      </c>
      <c r="D193" s="259"/>
      <c r="E193" s="259"/>
      <c r="F193" s="280" t="s">
        <v>409</v>
      </c>
      <c r="G193" s="259"/>
      <c r="H193" s="259" t="s">
        <v>500</v>
      </c>
      <c r="I193" s="259" t="s">
        <v>438</v>
      </c>
      <c r="J193" s="259"/>
      <c r="K193" s="305"/>
    </row>
    <row r="194" spans="2:11" s="1" customFormat="1" ht="15" customHeight="1">
      <c r="B194" s="311"/>
      <c r="C194" s="320"/>
      <c r="D194" s="291"/>
      <c r="E194" s="291"/>
      <c r="F194" s="291"/>
      <c r="G194" s="291"/>
      <c r="H194" s="291"/>
      <c r="I194" s="291"/>
      <c r="J194" s="291"/>
      <c r="K194" s="312"/>
    </row>
    <row r="195" spans="2:11" s="1" customFormat="1" ht="18.75" customHeight="1">
      <c r="B195" s="293"/>
      <c r="C195" s="303"/>
      <c r="D195" s="303"/>
      <c r="E195" s="303"/>
      <c r="F195" s="313"/>
      <c r="G195" s="303"/>
      <c r="H195" s="303"/>
      <c r="I195" s="303"/>
      <c r="J195" s="303"/>
      <c r="K195" s="293"/>
    </row>
    <row r="196" spans="2:11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pans="2:11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pans="2:11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pans="2:11" s="1" customFormat="1" ht="21">
      <c r="B199" s="251"/>
      <c r="C199" s="379" t="s">
        <v>501</v>
      </c>
      <c r="D199" s="379"/>
      <c r="E199" s="379"/>
      <c r="F199" s="379"/>
      <c r="G199" s="379"/>
      <c r="H199" s="379"/>
      <c r="I199" s="379"/>
      <c r="J199" s="379"/>
      <c r="K199" s="252"/>
    </row>
    <row r="200" spans="2:11" s="1" customFormat="1" ht="25.5" customHeight="1">
      <c r="B200" s="251"/>
      <c r="C200" s="321" t="s">
        <v>502</v>
      </c>
      <c r="D200" s="321"/>
      <c r="E200" s="321"/>
      <c r="F200" s="321" t="s">
        <v>503</v>
      </c>
      <c r="G200" s="322"/>
      <c r="H200" s="380" t="s">
        <v>504</v>
      </c>
      <c r="I200" s="380"/>
      <c r="J200" s="380"/>
      <c r="K200" s="252"/>
    </row>
    <row r="201" spans="2:11" s="1" customFormat="1" ht="5.25" customHeight="1">
      <c r="B201" s="282"/>
      <c r="C201" s="277"/>
      <c r="D201" s="277"/>
      <c r="E201" s="277"/>
      <c r="F201" s="277"/>
      <c r="G201" s="303"/>
      <c r="H201" s="277"/>
      <c r="I201" s="277"/>
      <c r="J201" s="277"/>
      <c r="K201" s="305"/>
    </row>
    <row r="202" spans="2:11" s="1" customFormat="1" ht="15" customHeight="1">
      <c r="B202" s="282"/>
      <c r="C202" s="259" t="s">
        <v>494</v>
      </c>
      <c r="D202" s="259"/>
      <c r="E202" s="259"/>
      <c r="F202" s="280" t="s">
        <v>43</v>
      </c>
      <c r="G202" s="259"/>
      <c r="H202" s="381" t="s">
        <v>505</v>
      </c>
      <c r="I202" s="381"/>
      <c r="J202" s="381"/>
      <c r="K202" s="305"/>
    </row>
    <row r="203" spans="2:11" s="1" customFormat="1" ht="15" customHeight="1">
      <c r="B203" s="282"/>
      <c r="C203" s="259"/>
      <c r="D203" s="259"/>
      <c r="E203" s="259"/>
      <c r="F203" s="280" t="s">
        <v>44</v>
      </c>
      <c r="G203" s="259"/>
      <c r="H203" s="381" t="s">
        <v>506</v>
      </c>
      <c r="I203" s="381"/>
      <c r="J203" s="381"/>
      <c r="K203" s="305"/>
    </row>
    <row r="204" spans="2:11" s="1" customFormat="1" ht="15" customHeight="1">
      <c r="B204" s="282"/>
      <c r="C204" s="259"/>
      <c r="D204" s="259"/>
      <c r="E204" s="259"/>
      <c r="F204" s="280" t="s">
        <v>47</v>
      </c>
      <c r="G204" s="259"/>
      <c r="H204" s="381" t="s">
        <v>507</v>
      </c>
      <c r="I204" s="381"/>
      <c r="J204" s="381"/>
      <c r="K204" s="305"/>
    </row>
    <row r="205" spans="2:11" s="1" customFormat="1" ht="15" customHeight="1">
      <c r="B205" s="282"/>
      <c r="C205" s="259"/>
      <c r="D205" s="259"/>
      <c r="E205" s="259"/>
      <c r="F205" s="280" t="s">
        <v>45</v>
      </c>
      <c r="G205" s="259"/>
      <c r="H205" s="381" t="s">
        <v>508</v>
      </c>
      <c r="I205" s="381"/>
      <c r="J205" s="381"/>
      <c r="K205" s="305"/>
    </row>
    <row r="206" spans="2:11" s="1" customFormat="1" ht="15" customHeight="1">
      <c r="B206" s="282"/>
      <c r="C206" s="259"/>
      <c r="D206" s="259"/>
      <c r="E206" s="259"/>
      <c r="F206" s="280" t="s">
        <v>46</v>
      </c>
      <c r="G206" s="259"/>
      <c r="H206" s="381" t="s">
        <v>509</v>
      </c>
      <c r="I206" s="381"/>
      <c r="J206" s="381"/>
      <c r="K206" s="305"/>
    </row>
    <row r="207" spans="2:11" s="1" customFormat="1" ht="15" customHeight="1">
      <c r="B207" s="282"/>
      <c r="C207" s="259"/>
      <c r="D207" s="259"/>
      <c r="E207" s="259"/>
      <c r="F207" s="280"/>
      <c r="G207" s="259"/>
      <c r="H207" s="259"/>
      <c r="I207" s="259"/>
      <c r="J207" s="259"/>
      <c r="K207" s="305"/>
    </row>
    <row r="208" spans="2:11" s="1" customFormat="1" ht="15" customHeight="1">
      <c r="B208" s="282"/>
      <c r="C208" s="259" t="s">
        <v>450</v>
      </c>
      <c r="D208" s="259"/>
      <c r="E208" s="259"/>
      <c r="F208" s="280" t="s">
        <v>79</v>
      </c>
      <c r="G208" s="259"/>
      <c r="H208" s="381" t="s">
        <v>510</v>
      </c>
      <c r="I208" s="381"/>
      <c r="J208" s="381"/>
      <c r="K208" s="305"/>
    </row>
    <row r="209" spans="2:11" s="1" customFormat="1" ht="15" customHeight="1">
      <c r="B209" s="282"/>
      <c r="C209" s="259"/>
      <c r="D209" s="259"/>
      <c r="E209" s="259"/>
      <c r="F209" s="280" t="s">
        <v>346</v>
      </c>
      <c r="G209" s="259"/>
      <c r="H209" s="381" t="s">
        <v>347</v>
      </c>
      <c r="I209" s="381"/>
      <c r="J209" s="381"/>
      <c r="K209" s="305"/>
    </row>
    <row r="210" spans="2:11" s="1" customFormat="1" ht="15" customHeight="1">
      <c r="B210" s="282"/>
      <c r="C210" s="259"/>
      <c r="D210" s="259"/>
      <c r="E210" s="259"/>
      <c r="F210" s="280" t="s">
        <v>344</v>
      </c>
      <c r="G210" s="259"/>
      <c r="H210" s="381" t="s">
        <v>511</v>
      </c>
      <c r="I210" s="381"/>
      <c r="J210" s="381"/>
      <c r="K210" s="305"/>
    </row>
    <row r="211" spans="2:11" s="1" customFormat="1" ht="15" customHeight="1">
      <c r="B211" s="323"/>
      <c r="C211" s="259"/>
      <c r="D211" s="259"/>
      <c r="E211" s="259"/>
      <c r="F211" s="280" t="s">
        <v>348</v>
      </c>
      <c r="G211" s="318"/>
      <c r="H211" s="382" t="s">
        <v>93</v>
      </c>
      <c r="I211" s="382"/>
      <c r="J211" s="382"/>
      <c r="K211" s="324"/>
    </row>
    <row r="212" spans="2:11" s="1" customFormat="1" ht="15" customHeight="1">
      <c r="B212" s="323"/>
      <c r="C212" s="259"/>
      <c r="D212" s="259"/>
      <c r="E212" s="259"/>
      <c r="F212" s="280" t="s">
        <v>349</v>
      </c>
      <c r="G212" s="318"/>
      <c r="H212" s="382" t="s">
        <v>512</v>
      </c>
      <c r="I212" s="382"/>
      <c r="J212" s="382"/>
      <c r="K212" s="324"/>
    </row>
    <row r="213" spans="2:11" s="1" customFormat="1" ht="15" customHeight="1">
      <c r="B213" s="323"/>
      <c r="C213" s="259"/>
      <c r="D213" s="259"/>
      <c r="E213" s="259"/>
      <c r="F213" s="280"/>
      <c r="G213" s="318"/>
      <c r="H213" s="309"/>
      <c r="I213" s="309"/>
      <c r="J213" s="309"/>
      <c r="K213" s="324"/>
    </row>
    <row r="214" spans="2:11" s="1" customFormat="1" ht="15" customHeight="1">
      <c r="B214" s="323"/>
      <c r="C214" s="259" t="s">
        <v>474</v>
      </c>
      <c r="D214" s="259"/>
      <c r="E214" s="259"/>
      <c r="F214" s="280">
        <v>1</v>
      </c>
      <c r="G214" s="318"/>
      <c r="H214" s="382" t="s">
        <v>513</v>
      </c>
      <c r="I214" s="382"/>
      <c r="J214" s="382"/>
      <c r="K214" s="324"/>
    </row>
    <row r="215" spans="2:11" s="1" customFormat="1" ht="15" customHeight="1">
      <c r="B215" s="323"/>
      <c r="C215" s="259"/>
      <c r="D215" s="259"/>
      <c r="E215" s="259"/>
      <c r="F215" s="280">
        <v>2</v>
      </c>
      <c r="G215" s="318"/>
      <c r="H215" s="382" t="s">
        <v>514</v>
      </c>
      <c r="I215" s="382"/>
      <c r="J215" s="382"/>
      <c r="K215" s="324"/>
    </row>
    <row r="216" spans="2:11" s="1" customFormat="1" ht="15" customHeight="1">
      <c r="B216" s="323"/>
      <c r="C216" s="259"/>
      <c r="D216" s="259"/>
      <c r="E216" s="259"/>
      <c r="F216" s="280">
        <v>3</v>
      </c>
      <c r="G216" s="318"/>
      <c r="H216" s="382" t="s">
        <v>515</v>
      </c>
      <c r="I216" s="382"/>
      <c r="J216" s="382"/>
      <c r="K216" s="324"/>
    </row>
    <row r="217" spans="2:11" s="1" customFormat="1" ht="15" customHeight="1">
      <c r="B217" s="323"/>
      <c r="C217" s="259"/>
      <c r="D217" s="259"/>
      <c r="E217" s="259"/>
      <c r="F217" s="280">
        <v>4</v>
      </c>
      <c r="G217" s="318"/>
      <c r="H217" s="382" t="s">
        <v>516</v>
      </c>
      <c r="I217" s="382"/>
      <c r="J217" s="382"/>
      <c r="K217" s="324"/>
    </row>
    <row r="218" spans="2:11" s="1" customFormat="1" ht="12.75" customHeight="1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Elektronické zabezpe...</vt:lpstr>
      <vt:lpstr>02 - DIO pro vjezd z ulic...</vt:lpstr>
      <vt:lpstr>03 - DIO pro vjezd z ulic...</vt:lpstr>
      <vt:lpstr>04 - Rektifikace oblouku ...</vt:lpstr>
      <vt:lpstr>05 - Vedlejší a ostatní n...</vt:lpstr>
      <vt:lpstr>Pokyny pro vyplnění</vt:lpstr>
      <vt:lpstr>'01 - Elektronické zabezpe...'!Názvy_tisku</vt:lpstr>
      <vt:lpstr>'02 - DIO pro vjezd z ulic...'!Názvy_tisku</vt:lpstr>
      <vt:lpstr>'03 - DIO pro vjezd z ulic...'!Názvy_tisku</vt:lpstr>
      <vt:lpstr>'04 - Rektifikace oblouku ...'!Názvy_tisku</vt:lpstr>
      <vt:lpstr>'05 - Vedlejší a ostatní n...'!Názvy_tisku</vt:lpstr>
      <vt:lpstr>'Rekapitulace stavby'!Názvy_tisku</vt:lpstr>
      <vt:lpstr>'01 - Elektronické zabezpe...'!Oblast_tisku</vt:lpstr>
      <vt:lpstr>'02 - DIO pro vjezd z ulic...'!Oblast_tisku</vt:lpstr>
      <vt:lpstr>'03 - DIO pro vjezd z ulic...'!Oblast_tisku</vt:lpstr>
      <vt:lpstr>'04 - Rektifikace oblouku ...'!Oblast_tisku</vt:lpstr>
      <vt:lpstr>'05 -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marti</cp:lastModifiedBy>
  <dcterms:created xsi:type="dcterms:W3CDTF">2021-07-27T10:58:17Z</dcterms:created>
  <dcterms:modified xsi:type="dcterms:W3CDTF">2021-07-27T11:10:24Z</dcterms:modified>
</cp:coreProperties>
</file>